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7U12女子関係\"/>
    </mc:Choice>
  </mc:AlternateContent>
  <bookViews>
    <workbookView xWindow="0" yWindow="0" windowWidth="23040" windowHeight="9384" tabRatio="925"/>
  </bookViews>
  <sheets>
    <sheet name="U12女子" sheetId="149" r:id="rId1"/>
  </sheets>
  <definedNames>
    <definedName name="_xlnm.Print_Area" localSheetId="0">U12女子!$A$1:$AG$112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6" i="149" l="1"/>
  <c r="R96" i="149"/>
  <c r="C96" i="149"/>
  <c r="T93" i="149"/>
  <c r="AA100" i="149" s="1"/>
  <c r="X102" i="149" s="1"/>
  <c r="N93" i="149"/>
  <c r="Z100" i="149" s="1"/>
  <c r="U90" i="149"/>
  <c r="T90" i="149"/>
  <c r="L100" i="149" s="1"/>
  <c r="I102" i="149" s="1"/>
  <c r="N90" i="149"/>
  <c r="K100" i="149" s="1"/>
  <c r="T87" i="149"/>
  <c r="AA98" i="149" s="1"/>
  <c r="V102" i="149" s="1"/>
  <c r="N87" i="149"/>
  <c r="Z98" i="149" s="1"/>
  <c r="T84" i="149"/>
  <c r="L98" i="149" s="1"/>
  <c r="G102" i="149" s="1"/>
  <c r="N84" i="149"/>
  <c r="K98" i="149" s="1"/>
  <c r="T81" i="149"/>
  <c r="Y98" i="149" s="1"/>
  <c r="V100" i="149" s="1"/>
  <c r="N81" i="149"/>
  <c r="X98" i="149" s="1"/>
  <c r="U78" i="149"/>
  <c r="T78" i="149"/>
  <c r="J98" i="149" s="1"/>
  <c r="G100" i="149" s="1"/>
  <c r="N78" i="149"/>
  <c r="I98" i="149" s="1"/>
  <c r="H100" i="149" s="1"/>
  <c r="G78" i="149"/>
  <c r="R102" i="149"/>
  <c r="Z96" i="149" s="1"/>
  <c r="G93" i="149"/>
  <c r="R98" i="149"/>
  <c r="V96" i="149" s="1"/>
  <c r="C102" i="149"/>
  <c r="K96" i="149" s="1"/>
  <c r="G90" i="149"/>
  <c r="C98" i="149"/>
  <c r="G96" i="149" s="1"/>
  <c r="U84" i="149" l="1"/>
  <c r="C100" i="149"/>
  <c r="I96" i="149" s="1"/>
  <c r="AD102" i="149"/>
  <c r="J102" i="149"/>
  <c r="K101" i="149"/>
  <c r="I103" i="149"/>
  <c r="Z101" i="149"/>
  <c r="Y102" i="149"/>
  <c r="AD98" i="149"/>
  <c r="AC98" i="149" s="1"/>
  <c r="W100" i="149"/>
  <c r="V101" i="149" s="1"/>
  <c r="AB100" i="149" s="1"/>
  <c r="X99" i="149"/>
  <c r="AB98" i="149" s="1"/>
  <c r="X103" i="149"/>
  <c r="AD100" i="149"/>
  <c r="H102" i="149"/>
  <c r="K99" i="149"/>
  <c r="O102" i="149"/>
  <c r="N102" i="149" s="1"/>
  <c r="G103" i="149"/>
  <c r="Z99" i="149"/>
  <c r="W102" i="149"/>
  <c r="V103" i="149" s="1"/>
  <c r="G101" i="149"/>
  <c r="M100" i="149" s="1"/>
  <c r="O100" i="149"/>
  <c r="N100" i="149" s="1"/>
  <c r="G87" i="149"/>
  <c r="I99" i="149"/>
  <c r="M98" i="149" s="1"/>
  <c r="R100" i="149"/>
  <c r="X96" i="149" s="1"/>
  <c r="U93" i="149"/>
  <c r="U87" i="149"/>
  <c r="O98" i="149"/>
  <c r="N98" i="149" s="1"/>
  <c r="G81" i="149"/>
  <c r="U81" i="149"/>
  <c r="G84" i="149"/>
  <c r="AB102" i="149" l="1"/>
  <c r="M102" i="149"/>
  <c r="AC100" i="149"/>
  <c r="AC102" i="149"/>
  <c r="U40" i="149" l="1"/>
  <c r="T40" i="149"/>
  <c r="AA47" i="149" s="1"/>
  <c r="X49" i="149" s="1"/>
  <c r="N40" i="149"/>
  <c r="Z47" i="149" s="1"/>
  <c r="G40" i="149"/>
  <c r="U38" i="149"/>
  <c r="T38" i="149"/>
  <c r="AC45" i="149" s="1"/>
  <c r="V51" i="149" s="1"/>
  <c r="N38" i="149"/>
  <c r="AB45" i="149" s="1"/>
  <c r="G38" i="149"/>
  <c r="U36" i="149"/>
  <c r="T36" i="149"/>
  <c r="K56" i="149" s="1"/>
  <c r="H58" i="149" s="1"/>
  <c r="N36" i="149"/>
  <c r="J56" i="149" s="1"/>
  <c r="G36" i="149"/>
  <c r="U34" i="149"/>
  <c r="T34" i="149"/>
  <c r="K47" i="149" s="1"/>
  <c r="H49" i="149" s="1"/>
  <c r="N34" i="149"/>
  <c r="J47" i="149" s="1"/>
  <c r="G34" i="149"/>
  <c r="U32" i="149"/>
  <c r="T32" i="149"/>
  <c r="AC47" i="149" s="1"/>
  <c r="X51" i="149" s="1"/>
  <c r="N32" i="149"/>
  <c r="AB47" i="149" s="1"/>
  <c r="G32" i="149"/>
  <c r="U30" i="149"/>
  <c r="T30" i="149"/>
  <c r="AA45" i="149" s="1"/>
  <c r="V49" i="149" s="1"/>
  <c r="N30" i="149"/>
  <c r="Z45" i="149" s="1"/>
  <c r="G30" i="149"/>
  <c r="U28" i="149"/>
  <c r="T28" i="149"/>
  <c r="K54" i="149" s="1"/>
  <c r="F58" i="149" s="1"/>
  <c r="N28" i="149"/>
  <c r="J54" i="149" s="1"/>
  <c r="G28" i="149"/>
  <c r="U26" i="149"/>
  <c r="T26" i="149"/>
  <c r="K45" i="149" s="1"/>
  <c r="F49" i="149" s="1"/>
  <c r="N26" i="149"/>
  <c r="J45" i="149" s="1"/>
  <c r="G49" i="149" s="1"/>
  <c r="G26" i="149"/>
  <c r="U24" i="149"/>
  <c r="T24" i="149"/>
  <c r="AC49" i="149" s="1"/>
  <c r="Z51" i="149" s="1"/>
  <c r="N24" i="149"/>
  <c r="AB49" i="149" s="1"/>
  <c r="G24" i="149"/>
  <c r="U22" i="149"/>
  <c r="T22" i="149"/>
  <c r="Y45" i="149" s="1"/>
  <c r="V47" i="149" s="1"/>
  <c r="N22" i="149"/>
  <c r="X45" i="149" s="1"/>
  <c r="G22" i="149"/>
  <c r="U20" i="149"/>
  <c r="T20" i="149"/>
  <c r="I54" i="149" s="1"/>
  <c r="F56" i="149" s="1"/>
  <c r="N20" i="149"/>
  <c r="H54" i="149" s="1"/>
  <c r="G20" i="149"/>
  <c r="U18" i="149"/>
  <c r="T18" i="149"/>
  <c r="I45" i="149" s="1"/>
  <c r="F47" i="149" s="1"/>
  <c r="N18" i="149"/>
  <c r="H45" i="149" s="1"/>
  <c r="G18" i="149"/>
  <c r="J52" i="149"/>
  <c r="B58" i="149" s="1"/>
  <c r="H52" i="149"/>
  <c r="B56" i="149" s="1"/>
  <c r="F52" i="149"/>
  <c r="B54" i="149" s="1"/>
  <c r="B52" i="149"/>
  <c r="R51" i="149"/>
  <c r="AB43" i="149" s="1"/>
  <c r="R49" i="149"/>
  <c r="Z43" i="149" s="1"/>
  <c r="B49" i="149"/>
  <c r="R47" i="149"/>
  <c r="X43" i="149" s="1"/>
  <c r="B47" i="149"/>
  <c r="R45" i="149"/>
  <c r="V43" i="149" s="1"/>
  <c r="B45" i="149"/>
  <c r="R43" i="149"/>
  <c r="J43" i="149"/>
  <c r="H43" i="149"/>
  <c r="F43" i="149"/>
  <c r="B43" i="149"/>
  <c r="I58" i="149" l="1"/>
  <c r="H59" i="149" s="1"/>
  <c r="J57" i="149"/>
  <c r="J55" i="149"/>
  <c r="G58" i="149"/>
  <c r="F59" i="149" s="1"/>
  <c r="M58" i="149"/>
  <c r="G56" i="149"/>
  <c r="M54" i="149"/>
  <c r="H55" i="149"/>
  <c r="L54" i="149" s="1"/>
  <c r="Z46" i="149"/>
  <c r="AB50" i="149"/>
  <c r="W49" i="149"/>
  <c r="V50" i="149" s="1"/>
  <c r="Z48" i="149"/>
  <c r="Y49" i="149"/>
  <c r="X50" i="149" s="1"/>
  <c r="J48" i="149"/>
  <c r="I49" i="149"/>
  <c r="H50" i="149" s="1"/>
  <c r="G47" i="149"/>
  <c r="M47" i="149" s="1"/>
  <c r="M45" i="149"/>
  <c r="H46" i="149"/>
  <c r="F50" i="149"/>
  <c r="Y51" i="149"/>
  <c r="X52" i="149" s="1"/>
  <c r="AB48" i="149"/>
  <c r="AB46" i="149"/>
  <c r="W51" i="149"/>
  <c r="V52" i="149" s="1"/>
  <c r="W47" i="149"/>
  <c r="V48" i="149" s="1"/>
  <c r="X46" i="149"/>
  <c r="AE45" i="149"/>
  <c r="J46" i="149"/>
  <c r="AA51" i="149"/>
  <c r="Z52" i="149" s="1"/>
  <c r="L58" i="149" l="1"/>
  <c r="F57" i="149"/>
  <c r="L56" i="149" s="1"/>
  <c r="M56" i="149"/>
  <c r="F48" i="149"/>
  <c r="AE49" i="149"/>
  <c r="AE47" i="149"/>
  <c r="AD49" i="149"/>
  <c r="AD45" i="149"/>
  <c r="AD47" i="149"/>
  <c r="L49" i="149"/>
  <c r="M49" i="149"/>
  <c r="AE51" i="149"/>
  <c r="AD51" i="149"/>
  <c r="L47" i="149"/>
  <c r="L45" i="149"/>
</calcChain>
</file>

<file path=xl/sharedStrings.xml><?xml version="1.0" encoding="utf-8"?>
<sst xmlns="http://schemas.openxmlformats.org/spreadsheetml/2006/main" count="255" uniqueCount="55">
  <si>
    <t>⑥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</si>
  <si>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</si>
  <si>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</si>
  <si>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</si>
  <si>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</si>
  <si>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</si>
  <si>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</si>
  <si>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</si>
  <si>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</si>
  <si>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</si>
  <si>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</si>
  <si>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（</t>
  </si>
  <si>
    <t>）</t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</si>
  <si>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</si>
  <si>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</si>
  <si>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－</t>
  </si>
  <si>
    <t>B</t>
    <phoneticPr fontId="2"/>
  </si>
  <si>
    <t>A</t>
    <phoneticPr fontId="2"/>
  </si>
  <si>
    <t>ピッチ</t>
    <phoneticPr fontId="2"/>
  </si>
  <si>
    <t>Ａ</t>
    <phoneticPr fontId="2"/>
  </si>
  <si>
    <t>Ｂ</t>
    <phoneticPr fontId="2"/>
  </si>
  <si>
    <t>(</t>
    <phoneticPr fontId="2"/>
  </si>
  <si>
    <t>)</t>
    <phoneticPr fontId="2"/>
  </si>
  <si>
    <t>・</t>
    <phoneticPr fontId="2"/>
  </si>
  <si>
    <t>主</t>
    <rPh sb="0" eb="1">
      <t>シュ</t>
    </rPh>
    <phoneticPr fontId="2"/>
  </si>
  <si>
    <t>補</t>
    <rPh sb="0" eb="1">
      <t>ホ</t>
    </rPh>
    <phoneticPr fontId="2"/>
  </si>
  <si>
    <t>C</t>
    <phoneticPr fontId="2"/>
  </si>
  <si>
    <t>(　審判委員会　）</t>
  </si>
  <si>
    <t>決　勝</t>
    <rPh sb="0" eb="1">
      <t>ケッ</t>
    </rPh>
    <rPh sb="2" eb="3">
      <t>マサル</t>
    </rPh>
    <phoneticPr fontId="2"/>
  </si>
  <si>
    <t>準優勝</t>
    <rPh sb="0" eb="3">
      <t>ジュンユウショウ</t>
    </rPh>
    <phoneticPr fontId="2"/>
  </si>
  <si>
    <t>■第1日　10月18日</t>
    <rPh sb="7" eb="8">
      <t>ツキ</t>
    </rPh>
    <rPh sb="10" eb="11">
      <t>ニチ</t>
    </rPh>
    <phoneticPr fontId="2"/>
  </si>
  <si>
    <t>■第2日　10月19日</t>
    <rPh sb="7" eb="8">
      <t>ツキ</t>
    </rPh>
    <rPh sb="10" eb="11">
      <t>ニチ</t>
    </rPh>
    <phoneticPr fontId="2"/>
  </si>
  <si>
    <t>会場</t>
    <rPh sb="0" eb="2">
      <t>カイジョウ</t>
    </rPh>
    <phoneticPr fontId="2"/>
  </si>
  <si>
    <t>第1回栃木県U-12女子サッカー大会　組み合わせ表</t>
    <rPh sb="0" eb="1">
      <t>ダイ</t>
    </rPh>
    <rPh sb="2" eb="3">
      <t>カイ</t>
    </rPh>
    <rPh sb="3" eb="6">
      <t>トチギケン</t>
    </rPh>
    <rPh sb="10" eb="12">
      <t>ジョシ</t>
    </rPh>
    <rPh sb="16" eb="18">
      <t>タイカイ</t>
    </rPh>
    <rPh sb="19" eb="20">
      <t>ク</t>
    </rPh>
    <rPh sb="21" eb="22">
      <t>ア</t>
    </rPh>
    <rPh sb="24" eb="25">
      <t>ヒョウ</t>
    </rPh>
    <phoneticPr fontId="2"/>
  </si>
  <si>
    <t>会場</t>
    <rPh sb="0" eb="1">
      <t>カイ</t>
    </rPh>
    <rPh sb="1" eb="2">
      <t>バ</t>
    </rPh>
    <phoneticPr fontId="2"/>
  </si>
  <si>
    <t>緑新スタジアムYAITA</t>
    <phoneticPr fontId="2"/>
  </si>
  <si>
    <t>－</t>
    <phoneticPr fontId="2"/>
  </si>
  <si>
    <t>総得点</t>
    <rPh sb="0" eb="3">
      <t>ソウトクテン</t>
    </rPh>
    <phoneticPr fontId="2"/>
  </si>
  <si>
    <r>
      <t>1次ラウンド</t>
    </r>
    <r>
      <rPr>
        <sz val="14"/>
        <rFont val="ＤＨＰ平成ゴシックW5"/>
        <family val="3"/>
        <charset val="128"/>
      </rPr>
      <t>（リーグ戦）</t>
    </r>
    <rPh sb="1" eb="2">
      <t>ジ</t>
    </rPh>
    <rPh sb="10" eb="11">
      <t>セン</t>
    </rPh>
    <phoneticPr fontId="2"/>
  </si>
  <si>
    <t>a</t>
    <phoneticPr fontId="2"/>
  </si>
  <si>
    <t>b</t>
    <phoneticPr fontId="2"/>
  </si>
  <si>
    <t>・各リーグ1位と2位が、2日目の2次ラウンドへ進出</t>
    <rPh sb="1" eb="2">
      <t>カク</t>
    </rPh>
    <rPh sb="6" eb="7">
      <t>イ</t>
    </rPh>
    <rPh sb="9" eb="10">
      <t>イ</t>
    </rPh>
    <rPh sb="17" eb="18">
      <t>ジ</t>
    </rPh>
    <phoneticPr fontId="2"/>
  </si>
  <si>
    <r>
      <t>2次ラウンド</t>
    </r>
    <r>
      <rPr>
        <sz val="14"/>
        <rFont val="ＤＨＰ平成ゴシックW5"/>
        <family val="3"/>
        <charset val="128"/>
      </rPr>
      <t>（リーグ戦・決勝戦）</t>
    </r>
    <rPh sb="1" eb="2">
      <t>ジ</t>
    </rPh>
    <rPh sb="12" eb="14">
      <t>ケッショウ</t>
    </rPh>
    <rPh sb="14" eb="15">
      <t>セン</t>
    </rPh>
    <phoneticPr fontId="2"/>
  </si>
  <si>
    <t>審判委</t>
    <rPh sb="0" eb="2">
      <t>シンパン</t>
    </rPh>
    <rPh sb="2" eb="3">
      <t>イ</t>
    </rPh>
    <phoneticPr fontId="2"/>
  </si>
  <si>
    <t>高林・青木フットボールクラブ</t>
    <rPh sb="0" eb="14">
      <t>1</t>
    </rPh>
    <phoneticPr fontId="2"/>
  </si>
  <si>
    <t>フットボールクラブガナドール大田原Ｕ１２(Ｖｉｃｔｏｒｉａ)</t>
    <rPh sb="0" eb="30">
      <t>2</t>
    </rPh>
    <phoneticPr fontId="2"/>
  </si>
  <si>
    <t>河内ＳＣジュベニール</t>
    <rPh sb="0" eb="2">
      <t>カワウチ</t>
    </rPh>
    <phoneticPr fontId="2"/>
  </si>
  <si>
    <t>ブラッドレスサッカークラブ</t>
    <phoneticPr fontId="2"/>
  </si>
  <si>
    <t>下野きさらぎサッカークラブ</t>
    <rPh sb="0" eb="13">
      <t>7</t>
    </rPh>
    <phoneticPr fontId="2"/>
  </si>
  <si>
    <t>ＦＣ城東(スマイリーズ)</t>
    <rPh sb="0" eb="12">
      <t>8</t>
    </rPh>
    <phoneticPr fontId="2"/>
  </si>
  <si>
    <t>ＦＣＳＨＵＪＡＫＵ(ｆｉｏｒａ)</t>
    <phoneticPr fontId="2"/>
  </si>
  <si>
    <t>足利・両毛ローザＦＣ／なでしこ</t>
    <rPh sb="0" eb="15">
      <t>10</t>
    </rPh>
    <phoneticPr fontId="2"/>
  </si>
  <si>
    <t>北押原ＦＣ</t>
    <rPh sb="0" eb="5">
      <t>3</t>
    </rPh>
    <phoneticPr fontId="2"/>
  </si>
  <si>
    <t>ＪＦＣアミスタ市貝</t>
    <rPh sb="0" eb="9">
      <t>6</t>
    </rPh>
    <phoneticPr fontId="2"/>
  </si>
  <si>
    <t>ＦＣＳＨＵＪＡＫＵ(ｆｉｏｒａ)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</si>
</sst>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0"/>
      <color theme="0"/>
      <name val="ＤＨＰ平成ゴシックW5"/>
      <family val="3"/>
      <charset val="128"/>
    </font>
    <font>
      <sz val="18"/>
      <name val="BIZ UDPゴシック"/>
      <family val="3"/>
      <charset val="128"/>
    </font>
    <font>
      <sz val="20"/>
      <name val="ＭＳ Ｐゴシック"/>
      <family val="3"/>
      <charset val="128"/>
    </font>
    <font>
      <sz val="14"/>
      <name val="ＤＨＰ平成ゴシックW5"/>
      <family val="3"/>
      <charset val="128"/>
    </font>
    <font>
      <b/>
      <sz val="20"/>
      <name val="ＤＨＰ平成ゴシックW5"/>
      <family val="3"/>
      <charset val="128"/>
    </font>
    <font>
      <b/>
      <sz val="18"/>
      <name val="BIZ UDPゴシック"/>
      <family val="3"/>
      <charset val="128"/>
    </font>
    <font>
      <b/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1"/>
      <name val="HG正楷書体-PRO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56" fontId="5" fillId="0" borderId="0" xfId="0" applyNumberFormat="1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vertical="top" textRotation="255" wrapText="1"/>
    </xf>
    <xf numFmtId="20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56" fontId="14" fillId="0" borderId="0" xfId="0" applyNumberFormat="1" applyFont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20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20" fillId="0" borderId="0" xfId="0" applyFont="1" applyAlignment="1">
      <alignment vertical="center" shrinkToFit="1"/>
    </xf>
    <xf numFmtId="56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2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4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center" vertical="center" textRotation="91"/>
    </xf>
    <xf numFmtId="0" fontId="18" fillId="0" borderId="0" xfId="0" applyFont="1" applyAlignment="1">
      <alignment horizontal="distributed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shrinkToFit="1"/>
    </xf>
    <xf numFmtId="0" fontId="4" fillId="0" borderId="6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4" fillId="0" borderId="26" xfId="0" applyFont="1" applyBorder="1" applyAlignment="1">
      <alignment vertical="top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 wrapText="1"/>
    </xf>
    <xf numFmtId="0" fontId="25" fillId="0" borderId="0" xfId="0" applyFont="1" applyAlignment="1">
      <alignment horizontal="center" vertical="top" textRotation="255" wrapText="1"/>
    </xf>
    <xf numFmtId="0" fontId="26" fillId="0" borderId="0" xfId="0" applyFont="1" applyAlignment="1">
      <alignment horizontal="center" vertical="top" textRotation="255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distributed" textRotation="255" shrinkToFit="1"/>
    </xf>
    <xf numFmtId="0" fontId="4" fillId="0" borderId="3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distributed" textRotation="255" shrinkToFit="1"/>
    </xf>
    <xf numFmtId="20" fontId="18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4" fillId="3" borderId="0" xfId="0" applyFont="1" applyFill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textRotation="255" shrinkToFit="1"/>
    </xf>
    <xf numFmtId="0" fontId="4" fillId="0" borderId="7" xfId="0" applyFont="1" applyBorder="1" applyAlignment="1">
      <alignment horizontal="center" vertical="top" textRotation="255" shrinkToFit="1"/>
    </xf>
    <xf numFmtId="0" fontId="3" fillId="0" borderId="10" xfId="0" applyFont="1" applyBorder="1" applyAlignment="1">
      <alignment horizontal="center" vertical="top" textRotation="255" shrinkToFit="1"/>
    </xf>
    <xf numFmtId="0" fontId="3" fillId="0" borderId="7" xfId="0" applyFont="1" applyBorder="1" applyAlignment="1">
      <alignment horizontal="center" vertical="top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5" fillId="0" borderId="11" xfId="0" applyFont="1" applyBorder="1" applyAlignment="1">
      <alignment horizontal="center" vertical="center" wrapText="1" shrinkToFit="1"/>
    </xf>
    <xf numFmtId="0" fontId="25" fillId="0" borderId="12" xfId="0" applyFont="1" applyBorder="1" applyAlignment="1">
      <alignment horizontal="center" vertical="center" wrapText="1" shrinkToFit="1"/>
    </xf>
    <xf numFmtId="0" fontId="25" fillId="0" borderId="13" xfId="0" applyFont="1" applyBorder="1" applyAlignment="1">
      <alignment horizontal="center" vertical="center" wrapText="1" shrinkToFit="1"/>
    </xf>
    <xf numFmtId="0" fontId="25" fillId="0" borderId="9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8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top" textRotation="255" wrapText="1"/>
    </xf>
    <xf numFmtId="0" fontId="4" fillId="2" borderId="0" xfId="0" applyFont="1" applyFill="1" applyAlignment="1">
      <alignment horizontal="center" vertical="top" textRotation="255" wrapText="1"/>
    </xf>
    <xf numFmtId="0" fontId="3" fillId="2" borderId="0" xfId="0" applyFont="1" applyFill="1" applyAlignment="1">
      <alignment horizontal="center" vertical="top" textRotation="255" wrapText="1"/>
    </xf>
    <xf numFmtId="0" fontId="3" fillId="3" borderId="0" xfId="0" applyFont="1" applyFill="1" applyAlignment="1">
      <alignment horizontal="center" vertical="top" textRotation="255" wrapText="1"/>
    </xf>
    <xf numFmtId="0" fontId="26" fillId="3" borderId="0" xfId="0" applyFont="1" applyFill="1" applyAlignment="1">
      <alignment horizontal="center" vertical="top" textRotation="255" wrapTex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113"/>
  <sheetViews>
    <sheetView tabSelected="1" view="pageBreakPreview" zoomScaleNormal="100" zoomScaleSheetLayoutView="100" workbookViewId="0">
      <selection sqref="A1:AG1"/>
    </sheetView>
  </sheetViews>
  <sheetFormatPr defaultColWidth="9" defaultRowHeight="13.2"/>
  <cols>
    <col min="1" max="34" width="5.44140625" customWidth="1"/>
    <col min="35" max="35" width="5.6640625" customWidth="1"/>
    <col min="244" max="271" width="5.6640625" customWidth="1"/>
    <col min="500" max="527" width="5.6640625" customWidth="1"/>
    <col min="756" max="783" width="5.6640625" customWidth="1"/>
    <col min="1012" max="1039" width="5.6640625" customWidth="1"/>
    <col min="1268" max="1295" width="5.6640625" customWidth="1"/>
    <col min="1524" max="1551" width="5.6640625" customWidth="1"/>
    <col min="1780" max="1807" width="5.6640625" customWidth="1"/>
    <col min="2036" max="2063" width="5.6640625" customWidth="1"/>
    <col min="2292" max="2319" width="5.6640625" customWidth="1"/>
    <col min="2548" max="2575" width="5.6640625" customWidth="1"/>
    <col min="2804" max="2831" width="5.6640625" customWidth="1"/>
    <col min="3060" max="3087" width="5.6640625" customWidth="1"/>
    <col min="3316" max="3343" width="5.6640625" customWidth="1"/>
    <col min="3572" max="3599" width="5.6640625" customWidth="1"/>
    <col min="3828" max="3855" width="5.6640625" customWidth="1"/>
    <col min="4084" max="4111" width="5.6640625" customWidth="1"/>
    <col min="4340" max="4367" width="5.6640625" customWidth="1"/>
    <col min="4596" max="4623" width="5.6640625" customWidth="1"/>
    <col min="4852" max="4879" width="5.6640625" customWidth="1"/>
    <col min="5108" max="5135" width="5.6640625" customWidth="1"/>
    <col min="5364" max="5391" width="5.6640625" customWidth="1"/>
    <col min="5620" max="5647" width="5.6640625" customWidth="1"/>
    <col min="5876" max="5903" width="5.6640625" customWidth="1"/>
    <col min="6132" max="6159" width="5.6640625" customWidth="1"/>
    <col min="6388" max="6415" width="5.6640625" customWidth="1"/>
    <col min="6644" max="6671" width="5.6640625" customWidth="1"/>
    <col min="6900" max="6927" width="5.6640625" customWidth="1"/>
    <col min="7156" max="7183" width="5.6640625" customWidth="1"/>
    <col min="7412" max="7439" width="5.6640625" customWidth="1"/>
    <col min="7668" max="7695" width="5.6640625" customWidth="1"/>
    <col min="7924" max="7951" width="5.6640625" customWidth="1"/>
    <col min="8180" max="8207" width="5.6640625" customWidth="1"/>
    <col min="8436" max="8463" width="5.6640625" customWidth="1"/>
    <col min="8692" max="8719" width="5.6640625" customWidth="1"/>
    <col min="8948" max="8975" width="5.6640625" customWidth="1"/>
    <col min="9204" max="9231" width="5.6640625" customWidth="1"/>
    <col min="9460" max="9487" width="5.6640625" customWidth="1"/>
    <col min="9716" max="9743" width="5.6640625" customWidth="1"/>
    <col min="9972" max="9999" width="5.6640625" customWidth="1"/>
    <col min="10228" max="10255" width="5.6640625" customWidth="1"/>
    <col min="10484" max="10511" width="5.6640625" customWidth="1"/>
    <col min="10740" max="10767" width="5.6640625" customWidth="1"/>
    <col min="10996" max="11023" width="5.6640625" customWidth="1"/>
    <col min="11252" max="11279" width="5.6640625" customWidth="1"/>
    <col min="11508" max="11535" width="5.6640625" customWidth="1"/>
    <col min="11764" max="11791" width="5.6640625" customWidth="1"/>
    <col min="12020" max="12047" width="5.6640625" customWidth="1"/>
    <col min="12276" max="12303" width="5.6640625" customWidth="1"/>
    <col min="12532" max="12559" width="5.6640625" customWidth="1"/>
    <col min="12788" max="12815" width="5.6640625" customWidth="1"/>
    <col min="13044" max="13071" width="5.6640625" customWidth="1"/>
    <col min="13300" max="13327" width="5.6640625" customWidth="1"/>
    <col min="13556" max="13583" width="5.6640625" customWidth="1"/>
    <col min="13812" max="13839" width="5.6640625" customWidth="1"/>
    <col min="14068" max="14095" width="5.6640625" customWidth="1"/>
    <col min="14324" max="14351" width="5.6640625" customWidth="1"/>
    <col min="14580" max="14607" width="5.6640625" customWidth="1"/>
    <col min="14836" max="14863" width="5.6640625" customWidth="1"/>
    <col min="15092" max="15119" width="5.6640625" customWidth="1"/>
    <col min="15348" max="15375" width="5.6640625" customWidth="1"/>
    <col min="15604" max="15631" width="5.6640625" customWidth="1"/>
    <col min="15860" max="15887" width="5.6640625" customWidth="1"/>
    <col min="16116" max="16143" width="5.6640625" customWidth="1"/>
  </cols>
  <sheetData>
    <row r="1" spans="1:34" ht="39" customHeight="1">
      <c r="A1" s="81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44"/>
    </row>
    <row r="2" spans="1:34" ht="30" customHeight="1"/>
    <row r="3" spans="1:34" ht="30" customHeight="1">
      <c r="A3" s="5" t="s">
        <v>30</v>
      </c>
      <c r="B3" s="5"/>
      <c r="C3" s="5"/>
      <c r="D3" s="5"/>
      <c r="E3" s="5"/>
      <c r="F3" s="5"/>
      <c r="G3" s="15"/>
      <c r="H3" s="15"/>
      <c r="I3" s="6" t="s">
        <v>38</v>
      </c>
      <c r="J3" s="6"/>
      <c r="K3" s="6"/>
      <c r="L3" s="6"/>
      <c r="M3" s="6"/>
      <c r="N3" s="20"/>
      <c r="O3" s="20"/>
      <c r="P3" s="20"/>
      <c r="Q3" s="20"/>
      <c r="R3" s="20"/>
      <c r="T3" s="82" t="s">
        <v>32</v>
      </c>
      <c r="U3" s="82"/>
      <c r="V3" s="82"/>
      <c r="W3" s="82"/>
      <c r="X3" s="83" t="s">
        <v>35</v>
      </c>
      <c r="Y3" s="83"/>
      <c r="Z3" s="83"/>
      <c r="AA3" s="83"/>
      <c r="AB3" s="83"/>
      <c r="AC3" s="83"/>
      <c r="AD3" s="83"/>
      <c r="AE3" s="83"/>
      <c r="AF3" s="83"/>
      <c r="AG3" s="83"/>
    </row>
    <row r="4" spans="1:34" ht="3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R4" s="18"/>
      <c r="S4" s="18"/>
      <c r="T4" s="18"/>
      <c r="U4" s="18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4" ht="22.05" customHeight="1">
      <c r="A5" s="5"/>
      <c r="B5" s="5"/>
      <c r="F5" s="82" t="s">
        <v>17</v>
      </c>
      <c r="G5" s="82"/>
      <c r="H5" s="18"/>
      <c r="I5" s="18"/>
      <c r="N5" s="5"/>
      <c r="O5" s="82" t="s">
        <v>16</v>
      </c>
      <c r="P5" s="82"/>
      <c r="U5" s="5"/>
      <c r="V5" s="5"/>
      <c r="W5" s="5"/>
      <c r="X5" s="5"/>
      <c r="Y5" s="5"/>
      <c r="Z5" s="18" t="s">
        <v>26</v>
      </c>
      <c r="AB5" s="5"/>
      <c r="AE5" s="18"/>
    </row>
    <row r="6" spans="1:34" ht="22.05" customHeight="1">
      <c r="A6" s="1"/>
      <c r="B6" s="1"/>
      <c r="C6" s="1"/>
      <c r="D6" s="14"/>
      <c r="E6" s="8"/>
      <c r="F6" s="9"/>
      <c r="G6" s="14"/>
      <c r="H6" s="8"/>
      <c r="I6" s="9"/>
      <c r="J6" s="11"/>
      <c r="L6" s="11"/>
      <c r="M6" s="14"/>
      <c r="N6" s="8"/>
      <c r="O6" s="9"/>
      <c r="P6" s="14"/>
      <c r="Q6" s="8"/>
      <c r="R6" s="9"/>
      <c r="U6" s="1"/>
      <c r="V6" s="14"/>
      <c r="W6" s="8"/>
      <c r="X6" s="9"/>
      <c r="Y6" s="7"/>
      <c r="Z6" s="22"/>
      <c r="AA6" s="21"/>
      <c r="AB6" s="14"/>
      <c r="AC6" s="8"/>
      <c r="AD6" s="9"/>
      <c r="AE6" s="1"/>
    </row>
    <row r="7" spans="1:34" ht="22.05" customHeight="1">
      <c r="A7" s="1"/>
      <c r="B7" s="1"/>
      <c r="C7" s="84">
        <v>1</v>
      </c>
      <c r="D7" s="84"/>
      <c r="E7" s="1"/>
      <c r="F7" s="84">
        <v>2</v>
      </c>
      <c r="G7" s="84"/>
      <c r="H7" s="11"/>
      <c r="I7" s="84">
        <v>3</v>
      </c>
      <c r="J7" s="84"/>
      <c r="L7" s="84">
        <v>4</v>
      </c>
      <c r="M7" s="84"/>
      <c r="O7" s="84">
        <v>5</v>
      </c>
      <c r="P7" s="84"/>
      <c r="Q7" s="1"/>
      <c r="R7" s="84">
        <v>6</v>
      </c>
      <c r="S7" s="84"/>
      <c r="U7" s="84">
        <v>7</v>
      </c>
      <c r="V7" s="84"/>
      <c r="W7" s="11"/>
      <c r="X7" s="84">
        <v>8</v>
      </c>
      <c r="Y7" s="84"/>
      <c r="Z7" s="1"/>
      <c r="AA7" s="84">
        <v>9</v>
      </c>
      <c r="AB7" s="84"/>
      <c r="AD7" s="84">
        <v>10</v>
      </c>
      <c r="AE7" s="84"/>
    </row>
    <row r="8" spans="1:34" ht="30" customHeight="1">
      <c r="A8" s="1"/>
      <c r="B8" s="1"/>
      <c r="C8" s="234" t="s">
        <v>49</v>
      </c>
      <c r="D8" s="234"/>
      <c r="E8" s="23"/>
      <c r="F8" s="86" t="s">
        <v>52</v>
      </c>
      <c r="G8" s="86"/>
      <c r="H8" s="17"/>
      <c r="I8" s="231" t="s">
        <v>45</v>
      </c>
      <c r="J8" s="231"/>
      <c r="L8" s="86" t="s">
        <v>51</v>
      </c>
      <c r="M8" s="86"/>
      <c r="O8" s="231" t="s">
        <v>44</v>
      </c>
      <c r="P8" s="231"/>
      <c r="Q8" s="23"/>
      <c r="R8" s="235" t="s">
        <v>47</v>
      </c>
      <c r="S8" s="235"/>
      <c r="U8" s="234" t="s">
        <v>50</v>
      </c>
      <c r="V8" s="234"/>
      <c r="W8" s="17"/>
      <c r="X8" s="232" t="s">
        <v>53</v>
      </c>
      <c r="Y8" s="232"/>
      <c r="Z8" s="23"/>
      <c r="AA8" s="86" t="s">
        <v>46</v>
      </c>
      <c r="AB8" s="86"/>
      <c r="AD8" s="88" t="s">
        <v>48</v>
      </c>
      <c r="AE8" s="88"/>
    </row>
    <row r="9" spans="1:34" ht="30" customHeight="1">
      <c r="A9" s="1"/>
      <c r="B9" s="1"/>
      <c r="C9" s="234"/>
      <c r="D9" s="234"/>
      <c r="E9" s="23"/>
      <c r="F9" s="86"/>
      <c r="G9" s="86"/>
      <c r="H9" s="17"/>
      <c r="I9" s="231"/>
      <c r="J9" s="231"/>
      <c r="L9" s="86"/>
      <c r="M9" s="86"/>
      <c r="O9" s="231"/>
      <c r="P9" s="231"/>
      <c r="Q9" s="23"/>
      <c r="R9" s="235"/>
      <c r="S9" s="235"/>
      <c r="U9" s="234"/>
      <c r="V9" s="234"/>
      <c r="W9" s="17"/>
      <c r="X9" s="232"/>
      <c r="Y9" s="232"/>
      <c r="Z9" s="23"/>
      <c r="AA9" s="86"/>
      <c r="AB9" s="86"/>
      <c r="AD9" s="88"/>
      <c r="AE9" s="88"/>
    </row>
    <row r="10" spans="1:34" ht="30" customHeight="1">
      <c r="A10" s="1"/>
      <c r="B10" s="1"/>
      <c r="C10" s="234"/>
      <c r="D10" s="234"/>
      <c r="E10" s="23"/>
      <c r="F10" s="86"/>
      <c r="G10" s="86"/>
      <c r="H10" s="17"/>
      <c r="I10" s="231"/>
      <c r="J10" s="231"/>
      <c r="L10" s="86"/>
      <c r="M10" s="86"/>
      <c r="O10" s="231"/>
      <c r="P10" s="231"/>
      <c r="Q10" s="23"/>
      <c r="R10" s="235"/>
      <c r="S10" s="235"/>
      <c r="U10" s="234"/>
      <c r="V10" s="234"/>
      <c r="W10" s="17"/>
      <c r="X10" s="232"/>
      <c r="Y10" s="232"/>
      <c r="Z10" s="23"/>
      <c r="AA10" s="86"/>
      <c r="AB10" s="86"/>
      <c r="AD10" s="88"/>
      <c r="AE10" s="88"/>
    </row>
    <row r="11" spans="1:34" ht="30" customHeight="1">
      <c r="A11" s="1"/>
      <c r="B11" s="1"/>
      <c r="C11" s="234"/>
      <c r="D11" s="234"/>
      <c r="E11" s="23"/>
      <c r="F11" s="86"/>
      <c r="G11" s="86"/>
      <c r="H11" s="17"/>
      <c r="I11" s="231"/>
      <c r="J11" s="231"/>
      <c r="L11" s="86"/>
      <c r="M11" s="86"/>
      <c r="O11" s="231"/>
      <c r="P11" s="231"/>
      <c r="Q11" s="23"/>
      <c r="R11" s="235"/>
      <c r="S11" s="235"/>
      <c r="U11" s="234"/>
      <c r="V11" s="234"/>
      <c r="W11" s="17"/>
      <c r="X11" s="232"/>
      <c r="Y11" s="232"/>
      <c r="Z11" s="23"/>
      <c r="AA11" s="86"/>
      <c r="AB11" s="86"/>
      <c r="AD11" s="88"/>
      <c r="AE11" s="88"/>
    </row>
    <row r="12" spans="1:34" ht="30" customHeight="1">
      <c r="A12" s="1"/>
      <c r="B12" s="1"/>
      <c r="C12" s="234"/>
      <c r="D12" s="234"/>
      <c r="E12" s="23"/>
      <c r="F12" s="86"/>
      <c r="G12" s="86"/>
      <c r="H12" s="17"/>
      <c r="I12" s="231"/>
      <c r="J12" s="231"/>
      <c r="L12" s="86"/>
      <c r="M12" s="86"/>
      <c r="N12" s="23"/>
      <c r="O12" s="231"/>
      <c r="P12" s="231"/>
      <c r="Q12" s="23"/>
      <c r="R12" s="235"/>
      <c r="S12" s="235"/>
      <c r="U12" s="234"/>
      <c r="V12" s="234"/>
      <c r="W12" s="17"/>
      <c r="X12" s="232"/>
      <c r="Y12" s="232"/>
      <c r="Z12" s="23"/>
      <c r="AA12" s="86"/>
      <c r="AB12" s="86"/>
      <c r="AC12" s="23"/>
      <c r="AD12" s="88"/>
      <c r="AE12" s="88"/>
    </row>
    <row r="13" spans="1:34" ht="30" customHeight="1">
      <c r="A13" s="1"/>
      <c r="B13" s="1"/>
      <c r="C13" s="234"/>
      <c r="D13" s="234"/>
      <c r="E13" s="23"/>
      <c r="F13" s="86"/>
      <c r="G13" s="86"/>
      <c r="H13" s="17"/>
      <c r="I13" s="231"/>
      <c r="J13" s="231"/>
      <c r="L13" s="86"/>
      <c r="M13" s="86"/>
      <c r="N13" s="23"/>
      <c r="O13" s="231"/>
      <c r="P13" s="231"/>
      <c r="Q13" s="23"/>
      <c r="R13" s="235"/>
      <c r="S13" s="235"/>
      <c r="U13" s="234"/>
      <c r="V13" s="234"/>
      <c r="W13" s="17"/>
      <c r="X13" s="232"/>
      <c r="Y13" s="232"/>
      <c r="Z13" s="23"/>
      <c r="AA13" s="86"/>
      <c r="AB13" s="86"/>
      <c r="AC13" s="23"/>
      <c r="AD13" s="88"/>
      <c r="AE13" s="88"/>
    </row>
    <row r="14" spans="1:34" ht="30" customHeight="1">
      <c r="A14" s="1"/>
      <c r="B14" s="1"/>
      <c r="C14" s="234"/>
      <c r="D14" s="234"/>
      <c r="E14" s="23"/>
      <c r="F14" s="86"/>
      <c r="G14" s="86"/>
      <c r="H14" s="23"/>
      <c r="I14" s="231"/>
      <c r="J14" s="231"/>
      <c r="L14" s="86"/>
      <c r="M14" s="86"/>
      <c r="N14" s="23"/>
      <c r="O14" s="231"/>
      <c r="P14" s="231"/>
      <c r="Q14" s="23"/>
      <c r="R14" s="235"/>
      <c r="S14" s="235"/>
      <c r="U14" s="234"/>
      <c r="V14" s="234"/>
      <c r="W14" s="23"/>
      <c r="X14" s="232"/>
      <c r="Y14" s="232"/>
      <c r="Z14" s="23"/>
      <c r="AA14" s="86"/>
      <c r="AB14" s="86"/>
      <c r="AC14" s="23"/>
      <c r="AD14" s="88"/>
      <c r="AE14" s="88"/>
    </row>
    <row r="15" spans="1:34" ht="30" customHeight="1">
      <c r="A15" s="1"/>
      <c r="B15" s="1"/>
      <c r="C15" s="234"/>
      <c r="D15" s="234"/>
      <c r="E15" s="23"/>
      <c r="F15" s="86"/>
      <c r="G15" s="86"/>
      <c r="H15" s="23"/>
      <c r="I15" s="231"/>
      <c r="J15" s="231"/>
      <c r="L15" s="86"/>
      <c r="M15" s="86"/>
      <c r="N15" s="23"/>
      <c r="O15" s="231"/>
      <c r="P15" s="231"/>
      <c r="Q15" s="23"/>
      <c r="R15" s="235"/>
      <c r="S15" s="235"/>
      <c r="U15" s="234"/>
      <c r="V15" s="234"/>
      <c r="W15" s="23"/>
      <c r="X15" s="232"/>
      <c r="Y15" s="232"/>
      <c r="Z15" s="23"/>
      <c r="AA15" s="86"/>
      <c r="AB15" s="86"/>
      <c r="AC15" s="23"/>
      <c r="AD15" s="88"/>
      <c r="AE15" s="88"/>
    </row>
    <row r="16" spans="1:34" ht="22.05" customHeight="1">
      <c r="A16" s="1"/>
      <c r="B16" s="1"/>
      <c r="C16" s="17"/>
      <c r="D16" s="17"/>
      <c r="E16" s="23"/>
      <c r="F16" s="17"/>
      <c r="G16" s="17"/>
      <c r="H16" s="23"/>
      <c r="I16" s="17"/>
      <c r="J16" s="17"/>
      <c r="L16" s="17"/>
      <c r="M16" s="17"/>
      <c r="N16" s="23"/>
      <c r="O16" s="17"/>
      <c r="P16" s="17"/>
      <c r="Q16" s="23"/>
      <c r="R16" s="17"/>
      <c r="S16" s="17"/>
      <c r="U16" s="17"/>
      <c r="V16" s="17"/>
      <c r="W16" s="23"/>
      <c r="X16" s="17"/>
      <c r="Y16" s="17"/>
      <c r="Z16" s="23"/>
      <c r="AA16" s="17"/>
      <c r="AB16" s="17"/>
      <c r="AC16" s="23"/>
      <c r="AD16" s="17"/>
      <c r="AE16" s="17"/>
    </row>
    <row r="17" spans="2:33" ht="22.05" customHeight="1">
      <c r="B17" s="16" t="s">
        <v>18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B17" s="25"/>
      <c r="AC17" s="26"/>
      <c r="AD17" s="27" t="s">
        <v>24</v>
      </c>
      <c r="AE17" s="27" t="s">
        <v>23</v>
      </c>
      <c r="AF17" s="27" t="s">
        <v>25</v>
      </c>
      <c r="AG17" s="28"/>
    </row>
    <row r="18" spans="2:33" ht="25.05" customHeight="1">
      <c r="B18" s="139" t="s">
        <v>19</v>
      </c>
      <c r="C18" s="84" t="s">
        <v>4</v>
      </c>
      <c r="D18" s="140">
        <v>0.375</v>
      </c>
      <c r="E18" s="140"/>
      <c r="F18" s="140"/>
      <c r="G18" s="159" t="str">
        <f>C8</f>
        <v>ＦＣ城東(スマイリーズ)</v>
      </c>
      <c r="H18" s="159"/>
      <c r="I18" s="159"/>
      <c r="J18" s="159"/>
      <c r="K18" s="159"/>
      <c r="L18" s="159"/>
      <c r="M18" s="159"/>
      <c r="N18" s="138">
        <f>P18+P19</f>
        <v>5</v>
      </c>
      <c r="O18" s="129" t="s">
        <v>9</v>
      </c>
      <c r="P18" s="3">
        <v>2</v>
      </c>
      <c r="Q18" s="3" t="s">
        <v>15</v>
      </c>
      <c r="R18" s="3">
        <v>0</v>
      </c>
      <c r="S18" s="129" t="s">
        <v>10</v>
      </c>
      <c r="T18" s="138">
        <f>R18+R19</f>
        <v>1</v>
      </c>
      <c r="U18" s="142" t="str">
        <f>F8</f>
        <v>北押原ＦＣ</v>
      </c>
      <c r="V18" s="142"/>
      <c r="W18" s="142"/>
      <c r="X18" s="142"/>
      <c r="Y18" s="142"/>
      <c r="Z18" s="142"/>
      <c r="AA18" s="142"/>
      <c r="AB18" s="143"/>
      <c r="AC18" s="143" t="s">
        <v>21</v>
      </c>
      <c r="AD18" s="144" t="s">
        <v>43</v>
      </c>
      <c r="AE18" s="130" t="s">
        <v>23</v>
      </c>
      <c r="AF18" s="130">
        <v>7</v>
      </c>
      <c r="AG18" s="131" t="s">
        <v>22</v>
      </c>
    </row>
    <row r="19" spans="2:33" ht="25.05" customHeight="1">
      <c r="B19" s="139"/>
      <c r="C19" s="84"/>
      <c r="D19" s="140"/>
      <c r="E19" s="140"/>
      <c r="F19" s="140"/>
      <c r="G19" s="159"/>
      <c r="H19" s="159"/>
      <c r="I19" s="159"/>
      <c r="J19" s="159"/>
      <c r="K19" s="159"/>
      <c r="L19" s="159"/>
      <c r="M19" s="159"/>
      <c r="N19" s="138"/>
      <c r="O19" s="129"/>
      <c r="P19" s="3">
        <v>3</v>
      </c>
      <c r="Q19" s="3" t="s">
        <v>15</v>
      </c>
      <c r="R19" s="3">
        <v>1</v>
      </c>
      <c r="S19" s="129"/>
      <c r="T19" s="138"/>
      <c r="U19" s="142"/>
      <c r="V19" s="142"/>
      <c r="W19" s="142"/>
      <c r="X19" s="142"/>
      <c r="Y19" s="142"/>
      <c r="Z19" s="142"/>
      <c r="AA19" s="142"/>
      <c r="AB19" s="143"/>
      <c r="AC19" s="143"/>
      <c r="AD19" s="144"/>
      <c r="AE19" s="130"/>
      <c r="AF19" s="130"/>
      <c r="AG19" s="131"/>
    </row>
    <row r="20" spans="2:33" ht="25.05" customHeight="1">
      <c r="B20" s="139" t="s">
        <v>20</v>
      </c>
      <c r="C20" s="84" t="s">
        <v>4</v>
      </c>
      <c r="D20" s="140">
        <v>0.375</v>
      </c>
      <c r="E20" s="140"/>
      <c r="F20" s="140"/>
      <c r="G20" s="141" t="str">
        <f>L8</f>
        <v>足利・両毛ローザＦＣ／なでしこ</v>
      </c>
      <c r="H20" s="141"/>
      <c r="I20" s="141"/>
      <c r="J20" s="141"/>
      <c r="K20" s="141"/>
      <c r="L20" s="141"/>
      <c r="M20" s="141"/>
      <c r="N20" s="138">
        <f>P20+P21</f>
        <v>1</v>
      </c>
      <c r="O20" s="129" t="s">
        <v>9</v>
      </c>
      <c r="P20" s="3">
        <v>0</v>
      </c>
      <c r="Q20" s="3" t="s">
        <v>15</v>
      </c>
      <c r="R20" s="3">
        <v>2</v>
      </c>
      <c r="S20" s="129" t="s">
        <v>10</v>
      </c>
      <c r="T20" s="138">
        <f>R20+R21</f>
        <v>2</v>
      </c>
      <c r="U20" s="205" t="str">
        <f>O8</f>
        <v>高林・青木フットボールクラブ</v>
      </c>
      <c r="V20" s="205"/>
      <c r="W20" s="205"/>
      <c r="X20" s="205"/>
      <c r="Y20" s="205"/>
      <c r="Z20" s="205"/>
      <c r="AA20" s="205"/>
      <c r="AB20" s="143"/>
      <c r="AC20" s="143" t="s">
        <v>21</v>
      </c>
      <c r="AD20" s="144" t="s">
        <v>43</v>
      </c>
      <c r="AE20" s="130" t="s">
        <v>23</v>
      </c>
      <c r="AF20" s="130">
        <v>8</v>
      </c>
      <c r="AG20" s="131" t="s">
        <v>22</v>
      </c>
    </row>
    <row r="21" spans="2:33" ht="25.05" customHeight="1">
      <c r="B21" s="139"/>
      <c r="C21" s="84"/>
      <c r="D21" s="140"/>
      <c r="E21" s="140"/>
      <c r="F21" s="140"/>
      <c r="G21" s="141"/>
      <c r="H21" s="141"/>
      <c r="I21" s="141"/>
      <c r="J21" s="141"/>
      <c r="K21" s="141"/>
      <c r="L21" s="141"/>
      <c r="M21" s="141"/>
      <c r="N21" s="138"/>
      <c r="O21" s="129"/>
      <c r="P21" s="3">
        <v>1</v>
      </c>
      <c r="Q21" s="3" t="s">
        <v>15</v>
      </c>
      <c r="R21" s="3">
        <v>0</v>
      </c>
      <c r="S21" s="129"/>
      <c r="T21" s="138"/>
      <c r="U21" s="205"/>
      <c r="V21" s="205"/>
      <c r="W21" s="205"/>
      <c r="X21" s="205"/>
      <c r="Y21" s="205"/>
      <c r="Z21" s="205"/>
      <c r="AA21" s="205"/>
      <c r="AB21" s="143"/>
      <c r="AC21" s="143"/>
      <c r="AD21" s="144"/>
      <c r="AE21" s="130"/>
      <c r="AF21" s="130"/>
      <c r="AG21" s="131"/>
    </row>
    <row r="22" spans="2:33" ht="25.05" customHeight="1">
      <c r="B22" s="139" t="s">
        <v>19</v>
      </c>
      <c r="C22" s="84" t="s">
        <v>5</v>
      </c>
      <c r="D22" s="140">
        <v>0.40277777777777779</v>
      </c>
      <c r="E22" s="140"/>
      <c r="F22" s="140"/>
      <c r="G22" s="159" t="str">
        <f>U8</f>
        <v>ＦＣＳＨＵＪＡＫＵ(ｆｉｏｒａ)</v>
      </c>
      <c r="H22" s="159"/>
      <c r="I22" s="159"/>
      <c r="J22" s="159"/>
      <c r="K22" s="159"/>
      <c r="L22" s="159"/>
      <c r="M22" s="159"/>
      <c r="N22" s="138">
        <f>P22+P23</f>
        <v>1</v>
      </c>
      <c r="O22" s="129" t="s">
        <v>9</v>
      </c>
      <c r="P22" s="3">
        <v>1</v>
      </c>
      <c r="Q22" s="3" t="s">
        <v>15</v>
      </c>
      <c r="R22" s="3">
        <v>0</v>
      </c>
      <c r="S22" s="129" t="s">
        <v>10</v>
      </c>
      <c r="T22" s="138">
        <f>R22+R23</f>
        <v>0</v>
      </c>
      <c r="U22" s="142" t="str">
        <f>X8</f>
        <v>ＪＦＣアミスタ市貝</v>
      </c>
      <c r="V22" s="142"/>
      <c r="W22" s="142"/>
      <c r="X22" s="142"/>
      <c r="Y22" s="142"/>
      <c r="Z22" s="142"/>
      <c r="AA22" s="142"/>
      <c r="AB22" s="143"/>
      <c r="AC22" s="143" t="s">
        <v>21</v>
      </c>
      <c r="AD22" s="144" t="s">
        <v>43</v>
      </c>
      <c r="AE22" s="130" t="s">
        <v>23</v>
      </c>
      <c r="AF22" s="130">
        <v>1</v>
      </c>
      <c r="AG22" s="131" t="s">
        <v>22</v>
      </c>
    </row>
    <row r="23" spans="2:33" ht="25.05" customHeight="1">
      <c r="B23" s="139"/>
      <c r="C23" s="84"/>
      <c r="D23" s="140"/>
      <c r="E23" s="140"/>
      <c r="F23" s="140"/>
      <c r="G23" s="159"/>
      <c r="H23" s="159"/>
      <c r="I23" s="159"/>
      <c r="J23" s="159"/>
      <c r="K23" s="159"/>
      <c r="L23" s="159"/>
      <c r="M23" s="159"/>
      <c r="N23" s="138"/>
      <c r="O23" s="129"/>
      <c r="P23" s="3">
        <v>0</v>
      </c>
      <c r="Q23" s="3" t="s">
        <v>15</v>
      </c>
      <c r="R23" s="3">
        <v>0</v>
      </c>
      <c r="S23" s="129"/>
      <c r="T23" s="138"/>
      <c r="U23" s="142"/>
      <c r="V23" s="142"/>
      <c r="W23" s="142"/>
      <c r="X23" s="142"/>
      <c r="Y23" s="142"/>
      <c r="Z23" s="142"/>
      <c r="AA23" s="142"/>
      <c r="AB23" s="143"/>
      <c r="AC23" s="143"/>
      <c r="AD23" s="144"/>
      <c r="AE23" s="130"/>
      <c r="AF23" s="130"/>
      <c r="AG23" s="131"/>
    </row>
    <row r="24" spans="2:33" ht="25.05" customHeight="1">
      <c r="B24" s="139" t="s">
        <v>20</v>
      </c>
      <c r="C24" s="84" t="s">
        <v>5</v>
      </c>
      <c r="D24" s="140">
        <v>0.40277777777777779</v>
      </c>
      <c r="E24" s="140"/>
      <c r="F24" s="140"/>
      <c r="G24" s="159" t="str">
        <f>AA8</f>
        <v>河内ＳＣジュベニール</v>
      </c>
      <c r="H24" s="159"/>
      <c r="I24" s="159"/>
      <c r="J24" s="159"/>
      <c r="K24" s="159"/>
      <c r="L24" s="159"/>
      <c r="M24" s="159"/>
      <c r="N24" s="138">
        <f>P24+P25</f>
        <v>2</v>
      </c>
      <c r="O24" s="129" t="s">
        <v>9</v>
      </c>
      <c r="P24" s="3">
        <v>1</v>
      </c>
      <c r="Q24" s="3" t="s">
        <v>15</v>
      </c>
      <c r="R24" s="3">
        <v>0</v>
      </c>
      <c r="S24" s="129" t="s">
        <v>10</v>
      </c>
      <c r="T24" s="138">
        <f>R24+R25</f>
        <v>1</v>
      </c>
      <c r="U24" s="145" t="str">
        <f>AD8</f>
        <v>下野きさらぎサッカークラブ</v>
      </c>
      <c r="V24" s="145"/>
      <c r="W24" s="145"/>
      <c r="X24" s="145"/>
      <c r="Y24" s="145"/>
      <c r="Z24" s="145"/>
      <c r="AA24" s="145"/>
      <c r="AB24" s="143"/>
      <c r="AC24" s="143" t="s">
        <v>21</v>
      </c>
      <c r="AD24" s="144" t="s">
        <v>43</v>
      </c>
      <c r="AE24" s="130" t="s">
        <v>23</v>
      </c>
      <c r="AF24" s="130">
        <v>4</v>
      </c>
      <c r="AG24" s="131" t="s">
        <v>22</v>
      </c>
    </row>
    <row r="25" spans="2:33" ht="25.05" customHeight="1">
      <c r="B25" s="139"/>
      <c r="C25" s="84"/>
      <c r="D25" s="140"/>
      <c r="E25" s="140"/>
      <c r="F25" s="140"/>
      <c r="G25" s="159"/>
      <c r="H25" s="159"/>
      <c r="I25" s="159"/>
      <c r="J25" s="159"/>
      <c r="K25" s="159"/>
      <c r="L25" s="159"/>
      <c r="M25" s="159"/>
      <c r="N25" s="138"/>
      <c r="O25" s="129"/>
      <c r="P25" s="3">
        <v>1</v>
      </c>
      <c r="Q25" s="3" t="s">
        <v>15</v>
      </c>
      <c r="R25" s="3">
        <v>1</v>
      </c>
      <c r="S25" s="129"/>
      <c r="T25" s="138"/>
      <c r="U25" s="145"/>
      <c r="V25" s="145"/>
      <c r="W25" s="145"/>
      <c r="X25" s="145"/>
      <c r="Y25" s="145"/>
      <c r="Z25" s="145"/>
      <c r="AA25" s="145"/>
      <c r="AB25" s="143"/>
      <c r="AC25" s="143"/>
      <c r="AD25" s="144"/>
      <c r="AE25" s="130"/>
      <c r="AF25" s="130"/>
      <c r="AG25" s="131"/>
    </row>
    <row r="26" spans="2:33" ht="25.05" customHeight="1">
      <c r="B26" s="139" t="s">
        <v>19</v>
      </c>
      <c r="C26" s="84" t="s">
        <v>6</v>
      </c>
      <c r="D26" s="140">
        <v>0.43055555555555558</v>
      </c>
      <c r="E26" s="140"/>
      <c r="F26" s="140"/>
      <c r="G26" s="142" t="str">
        <f>C8</f>
        <v>ＦＣ城東(スマイリーズ)</v>
      </c>
      <c r="H26" s="142"/>
      <c r="I26" s="142"/>
      <c r="J26" s="142"/>
      <c r="K26" s="142"/>
      <c r="L26" s="142"/>
      <c r="M26" s="142"/>
      <c r="N26" s="138">
        <f>P26+P27</f>
        <v>0</v>
      </c>
      <c r="O26" s="129" t="s">
        <v>9</v>
      </c>
      <c r="P26" s="3">
        <v>0</v>
      </c>
      <c r="Q26" s="3" t="s">
        <v>15</v>
      </c>
      <c r="R26" s="3">
        <v>4</v>
      </c>
      <c r="S26" s="129" t="s">
        <v>10</v>
      </c>
      <c r="T26" s="138">
        <f>R26+R27</f>
        <v>8</v>
      </c>
      <c r="U26" s="205" t="str">
        <f>I8</f>
        <v>フットボールクラブガナドール大田原Ｕ１２(Ｖｉｃｔｏｒｉａ)</v>
      </c>
      <c r="V26" s="205"/>
      <c r="W26" s="205"/>
      <c r="X26" s="205"/>
      <c r="Y26" s="205"/>
      <c r="Z26" s="205"/>
      <c r="AA26" s="205"/>
      <c r="AB26" s="143"/>
      <c r="AC26" s="143" t="s">
        <v>21</v>
      </c>
      <c r="AD26" s="144" t="s">
        <v>43</v>
      </c>
      <c r="AE26" s="130" t="s">
        <v>23</v>
      </c>
      <c r="AF26" s="130">
        <v>9</v>
      </c>
      <c r="AG26" s="131" t="s">
        <v>22</v>
      </c>
    </row>
    <row r="27" spans="2:33" ht="25.05" customHeight="1">
      <c r="B27" s="139"/>
      <c r="C27" s="84"/>
      <c r="D27" s="140"/>
      <c r="E27" s="140"/>
      <c r="F27" s="140"/>
      <c r="G27" s="142"/>
      <c r="H27" s="142"/>
      <c r="I27" s="142"/>
      <c r="J27" s="142"/>
      <c r="K27" s="142"/>
      <c r="L27" s="142"/>
      <c r="M27" s="142"/>
      <c r="N27" s="138"/>
      <c r="O27" s="129"/>
      <c r="P27" s="3">
        <v>0</v>
      </c>
      <c r="Q27" s="3" t="s">
        <v>15</v>
      </c>
      <c r="R27" s="3">
        <v>4</v>
      </c>
      <c r="S27" s="129"/>
      <c r="T27" s="138"/>
      <c r="U27" s="205"/>
      <c r="V27" s="205"/>
      <c r="W27" s="205"/>
      <c r="X27" s="205"/>
      <c r="Y27" s="205"/>
      <c r="Z27" s="205"/>
      <c r="AA27" s="205"/>
      <c r="AB27" s="143"/>
      <c r="AC27" s="143"/>
      <c r="AD27" s="144"/>
      <c r="AE27" s="130"/>
      <c r="AF27" s="130"/>
      <c r="AG27" s="131"/>
    </row>
    <row r="28" spans="2:33" ht="25.05" customHeight="1">
      <c r="B28" s="139" t="s">
        <v>20</v>
      </c>
      <c r="C28" s="84" t="s">
        <v>6</v>
      </c>
      <c r="D28" s="140">
        <v>0.43055555555555558</v>
      </c>
      <c r="E28" s="140"/>
      <c r="F28" s="140"/>
      <c r="G28" s="141" t="str">
        <f>L8</f>
        <v>足利・両毛ローザＦＣ／なでしこ</v>
      </c>
      <c r="H28" s="141"/>
      <c r="I28" s="141"/>
      <c r="J28" s="141"/>
      <c r="K28" s="141"/>
      <c r="L28" s="141"/>
      <c r="M28" s="141"/>
      <c r="N28" s="138">
        <f>P28+P29</f>
        <v>1</v>
      </c>
      <c r="O28" s="129" t="s">
        <v>9</v>
      </c>
      <c r="P28" s="3">
        <v>0</v>
      </c>
      <c r="Q28" s="3" t="s">
        <v>15</v>
      </c>
      <c r="R28" s="3">
        <v>0</v>
      </c>
      <c r="S28" s="129" t="s">
        <v>10</v>
      </c>
      <c r="T28" s="138">
        <f>R28+R29</f>
        <v>2</v>
      </c>
      <c r="U28" s="159" t="str">
        <f>R8</f>
        <v>ブラッドレスサッカークラブ</v>
      </c>
      <c r="V28" s="159"/>
      <c r="W28" s="159"/>
      <c r="X28" s="159"/>
      <c r="Y28" s="159"/>
      <c r="Z28" s="159"/>
      <c r="AA28" s="159"/>
      <c r="AB28" s="143"/>
      <c r="AC28" s="143" t="s">
        <v>21</v>
      </c>
      <c r="AD28" s="144" t="s">
        <v>43</v>
      </c>
      <c r="AE28" s="130" t="s">
        <v>23</v>
      </c>
      <c r="AF28" s="130">
        <v>10</v>
      </c>
      <c r="AG28" s="131" t="s">
        <v>22</v>
      </c>
    </row>
    <row r="29" spans="2:33" ht="25.05" customHeight="1">
      <c r="B29" s="139"/>
      <c r="C29" s="84"/>
      <c r="D29" s="140"/>
      <c r="E29" s="140"/>
      <c r="F29" s="140"/>
      <c r="G29" s="141"/>
      <c r="H29" s="141"/>
      <c r="I29" s="141"/>
      <c r="J29" s="141"/>
      <c r="K29" s="141"/>
      <c r="L29" s="141"/>
      <c r="M29" s="141"/>
      <c r="N29" s="138"/>
      <c r="O29" s="129"/>
      <c r="P29" s="3">
        <v>1</v>
      </c>
      <c r="Q29" s="3" t="s">
        <v>15</v>
      </c>
      <c r="R29" s="3">
        <v>2</v>
      </c>
      <c r="S29" s="129"/>
      <c r="T29" s="138"/>
      <c r="U29" s="159"/>
      <c r="V29" s="159"/>
      <c r="W29" s="159"/>
      <c r="X29" s="159"/>
      <c r="Y29" s="159"/>
      <c r="Z29" s="159"/>
      <c r="AA29" s="159"/>
      <c r="AB29" s="143"/>
      <c r="AC29" s="143"/>
      <c r="AD29" s="144"/>
      <c r="AE29" s="130"/>
      <c r="AF29" s="130"/>
      <c r="AG29" s="131"/>
    </row>
    <row r="30" spans="2:33" ht="25.05" customHeight="1">
      <c r="B30" s="139" t="s">
        <v>19</v>
      </c>
      <c r="C30" s="84" t="s">
        <v>7</v>
      </c>
      <c r="D30" s="140">
        <v>0.45833333333333331</v>
      </c>
      <c r="E30" s="140"/>
      <c r="F30" s="140"/>
      <c r="G30" s="162" t="str">
        <f>U8</f>
        <v>ＦＣＳＨＵＪＡＫＵ(ｆｉｏｒａ)</v>
      </c>
      <c r="H30" s="162"/>
      <c r="I30" s="162"/>
      <c r="J30" s="162"/>
      <c r="K30" s="162"/>
      <c r="L30" s="162"/>
      <c r="M30" s="162"/>
      <c r="N30" s="138">
        <f>P30+P31</f>
        <v>1</v>
      </c>
      <c r="O30" s="129" t="s">
        <v>9</v>
      </c>
      <c r="P30" s="3">
        <v>0</v>
      </c>
      <c r="Q30" s="3" t="s">
        <v>15</v>
      </c>
      <c r="R30" s="3">
        <v>1</v>
      </c>
      <c r="S30" s="129" t="s">
        <v>10</v>
      </c>
      <c r="T30" s="138">
        <f>R30+R31</f>
        <v>1</v>
      </c>
      <c r="U30" s="162" t="str">
        <f>AA8</f>
        <v>河内ＳＣジュベニール</v>
      </c>
      <c r="V30" s="162"/>
      <c r="W30" s="162"/>
      <c r="X30" s="162"/>
      <c r="Y30" s="162"/>
      <c r="Z30" s="162"/>
      <c r="AA30" s="162"/>
      <c r="AB30" s="143"/>
      <c r="AC30" s="143" t="s">
        <v>21</v>
      </c>
      <c r="AD30" s="144" t="s">
        <v>43</v>
      </c>
      <c r="AE30" s="130" t="s">
        <v>23</v>
      </c>
      <c r="AF30" s="130">
        <v>2</v>
      </c>
      <c r="AG30" s="131" t="s">
        <v>22</v>
      </c>
    </row>
    <row r="31" spans="2:33" ht="25.05" customHeight="1">
      <c r="B31" s="139"/>
      <c r="C31" s="84"/>
      <c r="D31" s="140"/>
      <c r="E31" s="140"/>
      <c r="F31" s="140"/>
      <c r="G31" s="162"/>
      <c r="H31" s="162"/>
      <c r="I31" s="162"/>
      <c r="J31" s="162"/>
      <c r="K31" s="162"/>
      <c r="L31" s="162"/>
      <c r="M31" s="162"/>
      <c r="N31" s="138"/>
      <c r="O31" s="129"/>
      <c r="P31" s="3">
        <v>1</v>
      </c>
      <c r="Q31" s="3" t="s">
        <v>15</v>
      </c>
      <c r="R31" s="3">
        <v>0</v>
      </c>
      <c r="S31" s="129"/>
      <c r="T31" s="138"/>
      <c r="U31" s="162"/>
      <c r="V31" s="162"/>
      <c r="W31" s="162"/>
      <c r="X31" s="162"/>
      <c r="Y31" s="162"/>
      <c r="Z31" s="162"/>
      <c r="AA31" s="162"/>
      <c r="AB31" s="143"/>
      <c r="AC31" s="143"/>
      <c r="AD31" s="144"/>
      <c r="AE31" s="130"/>
      <c r="AF31" s="130"/>
      <c r="AG31" s="131"/>
    </row>
    <row r="32" spans="2:33" ht="25.05" customHeight="1">
      <c r="B32" s="139" t="s">
        <v>20</v>
      </c>
      <c r="C32" s="84" t="s">
        <v>7</v>
      </c>
      <c r="D32" s="140">
        <v>0.45833333333333331</v>
      </c>
      <c r="E32" s="140"/>
      <c r="F32" s="140"/>
      <c r="G32" s="159" t="str">
        <f>X8</f>
        <v>ＪＦＣアミスタ市貝</v>
      </c>
      <c r="H32" s="159"/>
      <c r="I32" s="159"/>
      <c r="J32" s="159"/>
      <c r="K32" s="159"/>
      <c r="L32" s="159"/>
      <c r="M32" s="159"/>
      <c r="N32" s="138">
        <f>P32+P33</f>
        <v>2</v>
      </c>
      <c r="O32" s="129" t="s">
        <v>9</v>
      </c>
      <c r="P32" s="3">
        <v>2</v>
      </c>
      <c r="Q32" s="3" t="s">
        <v>15</v>
      </c>
      <c r="R32" s="3">
        <v>0</v>
      </c>
      <c r="S32" s="129" t="s">
        <v>10</v>
      </c>
      <c r="T32" s="138">
        <f>R32+R33</f>
        <v>0</v>
      </c>
      <c r="U32" s="145" t="str">
        <f>AD8</f>
        <v>下野きさらぎサッカークラブ</v>
      </c>
      <c r="V32" s="145"/>
      <c r="W32" s="145"/>
      <c r="X32" s="145"/>
      <c r="Y32" s="145"/>
      <c r="Z32" s="145"/>
      <c r="AA32" s="145"/>
      <c r="AB32" s="143"/>
      <c r="AC32" s="143" t="s">
        <v>21</v>
      </c>
      <c r="AD32" s="144" t="s">
        <v>43</v>
      </c>
      <c r="AE32" s="130" t="s">
        <v>23</v>
      </c>
      <c r="AF32" s="130">
        <v>5</v>
      </c>
      <c r="AG32" s="131" t="s">
        <v>22</v>
      </c>
    </row>
    <row r="33" spans="2:33" ht="25.05" customHeight="1">
      <c r="B33" s="139"/>
      <c r="C33" s="84"/>
      <c r="D33" s="140"/>
      <c r="E33" s="140"/>
      <c r="F33" s="140"/>
      <c r="G33" s="159"/>
      <c r="H33" s="159"/>
      <c r="I33" s="159"/>
      <c r="J33" s="159"/>
      <c r="K33" s="159"/>
      <c r="L33" s="159"/>
      <c r="M33" s="159"/>
      <c r="N33" s="138"/>
      <c r="O33" s="129"/>
      <c r="P33" s="3">
        <v>0</v>
      </c>
      <c r="Q33" s="3" t="s">
        <v>15</v>
      </c>
      <c r="R33" s="3">
        <v>0</v>
      </c>
      <c r="S33" s="129"/>
      <c r="T33" s="138"/>
      <c r="U33" s="145"/>
      <c r="V33" s="145"/>
      <c r="W33" s="145"/>
      <c r="X33" s="145"/>
      <c r="Y33" s="145"/>
      <c r="Z33" s="145"/>
      <c r="AA33" s="145"/>
      <c r="AB33" s="143"/>
      <c r="AC33" s="143"/>
      <c r="AD33" s="144"/>
      <c r="AE33" s="130"/>
      <c r="AF33" s="130"/>
      <c r="AG33" s="131"/>
    </row>
    <row r="34" spans="2:33" ht="25.05" customHeight="1">
      <c r="B34" s="139" t="s">
        <v>19</v>
      </c>
      <c r="C34" s="84" t="s">
        <v>8</v>
      </c>
      <c r="D34" s="140">
        <v>0.4861111111111111</v>
      </c>
      <c r="E34" s="140"/>
      <c r="F34" s="140"/>
      <c r="G34" s="142" t="str">
        <f>F8</f>
        <v>北押原ＦＣ</v>
      </c>
      <c r="H34" s="142"/>
      <c r="I34" s="142"/>
      <c r="J34" s="142"/>
      <c r="K34" s="142"/>
      <c r="L34" s="142"/>
      <c r="M34" s="142"/>
      <c r="N34" s="138">
        <f>P34+P35</f>
        <v>0</v>
      </c>
      <c r="O34" s="129" t="s">
        <v>9</v>
      </c>
      <c r="P34" s="3">
        <v>0</v>
      </c>
      <c r="Q34" s="3" t="s">
        <v>15</v>
      </c>
      <c r="R34" s="3">
        <v>4</v>
      </c>
      <c r="S34" s="129" t="s">
        <v>10</v>
      </c>
      <c r="T34" s="138">
        <f>R34+R35</f>
        <v>10</v>
      </c>
      <c r="U34" s="205" t="str">
        <f>I8</f>
        <v>フットボールクラブガナドール大田原Ｕ１２(Ｖｉｃｔｏｒｉａ)</v>
      </c>
      <c r="V34" s="205"/>
      <c r="W34" s="205"/>
      <c r="X34" s="205"/>
      <c r="Y34" s="205"/>
      <c r="Z34" s="205"/>
      <c r="AA34" s="205"/>
      <c r="AB34" s="143"/>
      <c r="AC34" s="143" t="s">
        <v>21</v>
      </c>
      <c r="AD34" s="144" t="s">
        <v>43</v>
      </c>
      <c r="AE34" s="130" t="s">
        <v>23</v>
      </c>
      <c r="AF34" s="130">
        <v>7</v>
      </c>
      <c r="AG34" s="131" t="s">
        <v>22</v>
      </c>
    </row>
    <row r="35" spans="2:33" ht="25.05" customHeight="1">
      <c r="B35" s="139"/>
      <c r="C35" s="84"/>
      <c r="D35" s="140"/>
      <c r="E35" s="140"/>
      <c r="F35" s="140"/>
      <c r="G35" s="142"/>
      <c r="H35" s="142"/>
      <c r="I35" s="142"/>
      <c r="J35" s="142"/>
      <c r="K35" s="142"/>
      <c r="L35" s="142"/>
      <c r="M35" s="142"/>
      <c r="N35" s="138"/>
      <c r="O35" s="129"/>
      <c r="P35" s="3">
        <v>0</v>
      </c>
      <c r="Q35" s="3" t="s">
        <v>15</v>
      </c>
      <c r="R35" s="3">
        <v>6</v>
      </c>
      <c r="S35" s="129"/>
      <c r="T35" s="138"/>
      <c r="U35" s="205"/>
      <c r="V35" s="205"/>
      <c r="W35" s="205"/>
      <c r="X35" s="205"/>
      <c r="Y35" s="205"/>
      <c r="Z35" s="205"/>
      <c r="AA35" s="205"/>
      <c r="AB35" s="143"/>
      <c r="AC35" s="143"/>
      <c r="AD35" s="144"/>
      <c r="AE35" s="130"/>
      <c r="AF35" s="130"/>
      <c r="AG35" s="131"/>
    </row>
    <row r="36" spans="2:33" ht="25.05" customHeight="1">
      <c r="B36" s="139" t="s">
        <v>20</v>
      </c>
      <c r="C36" s="84" t="s">
        <v>8</v>
      </c>
      <c r="D36" s="140">
        <v>0.4861111111111111</v>
      </c>
      <c r="E36" s="140"/>
      <c r="F36" s="140"/>
      <c r="G36" s="205" t="str">
        <f>O8</f>
        <v>高林・青木フットボールクラブ</v>
      </c>
      <c r="H36" s="205"/>
      <c r="I36" s="205"/>
      <c r="J36" s="205"/>
      <c r="K36" s="205"/>
      <c r="L36" s="205"/>
      <c r="M36" s="205"/>
      <c r="N36" s="138">
        <f>P36+P37</f>
        <v>3</v>
      </c>
      <c r="O36" s="129" t="s">
        <v>9</v>
      </c>
      <c r="P36" s="3">
        <v>3</v>
      </c>
      <c r="Q36" s="3" t="s">
        <v>15</v>
      </c>
      <c r="R36" s="3">
        <v>0</v>
      </c>
      <c r="S36" s="129" t="s">
        <v>10</v>
      </c>
      <c r="T36" s="138">
        <f>R36+R37</f>
        <v>1</v>
      </c>
      <c r="U36" s="142" t="str">
        <f>R8</f>
        <v>ブラッドレスサッカークラブ</v>
      </c>
      <c r="V36" s="142"/>
      <c r="W36" s="142"/>
      <c r="X36" s="142"/>
      <c r="Y36" s="142"/>
      <c r="Z36" s="142"/>
      <c r="AA36" s="142"/>
      <c r="AB36" s="146"/>
      <c r="AC36" s="143" t="s">
        <v>21</v>
      </c>
      <c r="AD36" s="144" t="s">
        <v>43</v>
      </c>
      <c r="AE36" s="130" t="s">
        <v>23</v>
      </c>
      <c r="AF36" s="130">
        <v>8</v>
      </c>
      <c r="AG36" s="131" t="s">
        <v>22</v>
      </c>
    </row>
    <row r="37" spans="2:33" ht="25.05" customHeight="1">
      <c r="B37" s="139"/>
      <c r="C37" s="84"/>
      <c r="D37" s="140"/>
      <c r="E37" s="140"/>
      <c r="F37" s="140"/>
      <c r="G37" s="205"/>
      <c r="H37" s="205"/>
      <c r="I37" s="205"/>
      <c r="J37" s="205"/>
      <c r="K37" s="205"/>
      <c r="L37" s="205"/>
      <c r="M37" s="205"/>
      <c r="N37" s="138"/>
      <c r="O37" s="129"/>
      <c r="P37" s="3">
        <v>0</v>
      </c>
      <c r="Q37" s="3" t="s">
        <v>15</v>
      </c>
      <c r="R37" s="3">
        <v>1</v>
      </c>
      <c r="S37" s="129"/>
      <c r="T37" s="138"/>
      <c r="U37" s="142"/>
      <c r="V37" s="142"/>
      <c r="W37" s="142"/>
      <c r="X37" s="142"/>
      <c r="Y37" s="142"/>
      <c r="Z37" s="142"/>
      <c r="AA37" s="142"/>
      <c r="AB37" s="146"/>
      <c r="AC37" s="143"/>
      <c r="AD37" s="144"/>
      <c r="AE37" s="130"/>
      <c r="AF37" s="130"/>
      <c r="AG37" s="131"/>
    </row>
    <row r="38" spans="2:33" ht="25.05" customHeight="1">
      <c r="B38" s="139" t="s">
        <v>19</v>
      </c>
      <c r="C38" s="84" t="s">
        <v>0</v>
      </c>
      <c r="D38" s="140">
        <v>0.51388888888888884</v>
      </c>
      <c r="E38" s="140"/>
      <c r="F38" s="140"/>
      <c r="G38" s="162" t="str">
        <f>U8</f>
        <v>ＦＣＳＨＵＪＡＫＵ(ｆｉｏｒａ)</v>
      </c>
      <c r="H38" s="162"/>
      <c r="I38" s="162"/>
      <c r="J38" s="162"/>
      <c r="K38" s="162"/>
      <c r="L38" s="162"/>
      <c r="M38" s="162"/>
      <c r="N38" s="138">
        <f>P38+P39</f>
        <v>1</v>
      </c>
      <c r="O38" s="129" t="s">
        <v>9</v>
      </c>
      <c r="P38" s="3">
        <v>1</v>
      </c>
      <c r="Q38" s="3" t="s">
        <v>15</v>
      </c>
      <c r="R38" s="3">
        <v>0</v>
      </c>
      <c r="S38" s="129" t="s">
        <v>10</v>
      </c>
      <c r="T38" s="138">
        <f>R38+R39</f>
        <v>1</v>
      </c>
      <c r="U38" s="206" t="str">
        <f>AD8</f>
        <v>下野きさらぎサッカークラブ</v>
      </c>
      <c r="V38" s="206"/>
      <c r="W38" s="206"/>
      <c r="X38" s="206"/>
      <c r="Y38" s="206"/>
      <c r="Z38" s="206"/>
      <c r="AA38" s="206"/>
      <c r="AB38" s="143"/>
      <c r="AC38" s="143" t="s">
        <v>21</v>
      </c>
      <c r="AD38" s="144" t="s">
        <v>43</v>
      </c>
      <c r="AE38" s="130" t="s">
        <v>23</v>
      </c>
      <c r="AF38" s="130">
        <v>3</v>
      </c>
      <c r="AG38" s="131" t="s">
        <v>22</v>
      </c>
    </row>
    <row r="39" spans="2:33" ht="25.05" customHeight="1">
      <c r="B39" s="139"/>
      <c r="C39" s="84"/>
      <c r="D39" s="140"/>
      <c r="E39" s="140"/>
      <c r="F39" s="140"/>
      <c r="G39" s="162"/>
      <c r="H39" s="162"/>
      <c r="I39" s="162"/>
      <c r="J39" s="162"/>
      <c r="K39" s="162"/>
      <c r="L39" s="162"/>
      <c r="M39" s="162"/>
      <c r="N39" s="138"/>
      <c r="O39" s="129"/>
      <c r="P39" s="3">
        <v>0</v>
      </c>
      <c r="Q39" s="3" t="s">
        <v>15</v>
      </c>
      <c r="R39" s="3">
        <v>1</v>
      </c>
      <c r="S39" s="129"/>
      <c r="T39" s="138"/>
      <c r="U39" s="206"/>
      <c r="V39" s="206"/>
      <c r="W39" s="206"/>
      <c r="X39" s="206"/>
      <c r="Y39" s="206"/>
      <c r="Z39" s="206"/>
      <c r="AA39" s="206"/>
      <c r="AB39" s="143"/>
      <c r="AC39" s="143"/>
      <c r="AD39" s="144"/>
      <c r="AE39" s="130"/>
      <c r="AF39" s="130"/>
      <c r="AG39" s="131"/>
    </row>
    <row r="40" spans="2:33" ht="25.05" customHeight="1">
      <c r="B40" s="139" t="s">
        <v>20</v>
      </c>
      <c r="C40" s="84" t="s">
        <v>0</v>
      </c>
      <c r="D40" s="140">
        <v>0.51388888888888884</v>
      </c>
      <c r="E40" s="140"/>
      <c r="F40" s="140"/>
      <c r="G40" s="159" t="str">
        <f>X8</f>
        <v>ＪＦＣアミスタ市貝</v>
      </c>
      <c r="H40" s="159"/>
      <c r="I40" s="159"/>
      <c r="J40" s="159"/>
      <c r="K40" s="159"/>
      <c r="L40" s="159"/>
      <c r="M40" s="159"/>
      <c r="N40" s="138">
        <f>P40+P41</f>
        <v>2</v>
      </c>
      <c r="O40" s="129" t="s">
        <v>9</v>
      </c>
      <c r="P40" s="3">
        <v>0</v>
      </c>
      <c r="Q40" s="3" t="s">
        <v>15</v>
      </c>
      <c r="R40" s="3">
        <v>0</v>
      </c>
      <c r="S40" s="129" t="s">
        <v>10</v>
      </c>
      <c r="T40" s="138">
        <f>R40+R41</f>
        <v>0</v>
      </c>
      <c r="U40" s="142" t="str">
        <f>AA8</f>
        <v>河内ＳＣジュベニール</v>
      </c>
      <c r="V40" s="142"/>
      <c r="W40" s="142"/>
      <c r="X40" s="142"/>
      <c r="Y40" s="142"/>
      <c r="Z40" s="142"/>
      <c r="AA40" s="142"/>
      <c r="AB40" s="143"/>
      <c r="AC40" s="143" t="s">
        <v>21</v>
      </c>
      <c r="AD40" s="144" t="s">
        <v>43</v>
      </c>
      <c r="AE40" s="130" t="s">
        <v>23</v>
      </c>
      <c r="AF40" s="130">
        <v>6</v>
      </c>
      <c r="AG40" s="131" t="s">
        <v>22</v>
      </c>
    </row>
    <row r="41" spans="2:33" ht="25.05" customHeight="1">
      <c r="B41" s="139"/>
      <c r="C41" s="84"/>
      <c r="D41" s="140"/>
      <c r="E41" s="140"/>
      <c r="F41" s="140"/>
      <c r="G41" s="159"/>
      <c r="H41" s="159"/>
      <c r="I41" s="159"/>
      <c r="J41" s="159"/>
      <c r="K41" s="159"/>
      <c r="L41" s="159"/>
      <c r="M41" s="159"/>
      <c r="N41" s="138"/>
      <c r="O41" s="129"/>
      <c r="P41" s="3">
        <v>2</v>
      </c>
      <c r="Q41" s="3" t="s">
        <v>15</v>
      </c>
      <c r="R41" s="3">
        <v>0</v>
      </c>
      <c r="S41" s="129"/>
      <c r="T41" s="138"/>
      <c r="U41" s="142"/>
      <c r="V41" s="142"/>
      <c r="W41" s="142"/>
      <c r="X41" s="142"/>
      <c r="Y41" s="142"/>
      <c r="Z41" s="142"/>
      <c r="AA41" s="142"/>
      <c r="AB41" s="143"/>
      <c r="AC41" s="143"/>
      <c r="AD41" s="144"/>
      <c r="AE41" s="130"/>
      <c r="AF41" s="130"/>
      <c r="AG41" s="131"/>
    </row>
    <row r="42" spans="2:33" ht="21" customHeight="1">
      <c r="B42" s="11"/>
      <c r="C42" s="11"/>
      <c r="D42" s="24"/>
      <c r="E42" s="24"/>
      <c r="F42" s="24"/>
      <c r="G42" s="19"/>
      <c r="H42" s="19"/>
      <c r="I42" s="19"/>
      <c r="J42" s="19"/>
      <c r="K42" s="19"/>
      <c r="L42" s="19"/>
      <c r="M42" s="19"/>
      <c r="N42" s="3"/>
      <c r="O42" s="40"/>
      <c r="P42" s="3"/>
      <c r="Q42" s="3"/>
      <c r="R42" s="3"/>
      <c r="S42" s="40"/>
      <c r="T42" s="3"/>
      <c r="U42" s="19"/>
      <c r="V42" s="19"/>
      <c r="W42" s="19"/>
      <c r="X42" s="19"/>
      <c r="Y42" s="19"/>
      <c r="Z42" s="19"/>
      <c r="AA42" s="19"/>
      <c r="AB42" s="41"/>
      <c r="AC42" s="41"/>
      <c r="AD42" s="47"/>
      <c r="AE42" s="47"/>
      <c r="AF42" s="47"/>
      <c r="AG42" s="39"/>
    </row>
    <row r="43" spans="2:33" ht="30" customHeight="1">
      <c r="B43" s="89" t="str">
        <f>F5 &amp;"リーグ"</f>
        <v>Aリーグ</v>
      </c>
      <c r="C43" s="90"/>
      <c r="D43" s="90"/>
      <c r="E43" s="91"/>
      <c r="F43" s="95" t="str">
        <f>C8</f>
        <v>ＦＣ城東(スマイリーズ)</v>
      </c>
      <c r="G43" s="96"/>
      <c r="H43" s="99" t="str">
        <f>F8</f>
        <v>北押原ＦＣ</v>
      </c>
      <c r="I43" s="100"/>
      <c r="J43" s="103" t="str">
        <f>I8</f>
        <v>フットボールクラブガナドール大田原Ｕ１２(Ｖｉｃｔｏｒｉａ)</v>
      </c>
      <c r="K43" s="104"/>
      <c r="L43" s="107" t="s">
        <v>1</v>
      </c>
      <c r="M43" s="107" t="s">
        <v>2</v>
      </c>
      <c r="N43" s="107" t="s">
        <v>3</v>
      </c>
      <c r="R43" s="89" t="str">
        <f>Z5 &amp;"リーグ"</f>
        <v>Cリーグ</v>
      </c>
      <c r="S43" s="90"/>
      <c r="T43" s="90"/>
      <c r="U43" s="91"/>
      <c r="V43" s="117" t="str">
        <f>R45</f>
        <v>ＦＣＳＨＵＪＡＫＵ(ｆｉｏｒａ)</v>
      </c>
      <c r="W43" s="118"/>
      <c r="X43" s="121" t="str">
        <f>R47</f>
        <v>ＪＦＣアミスタ市貝</v>
      </c>
      <c r="Y43" s="122"/>
      <c r="Z43" s="95" t="str">
        <f>R49</f>
        <v>河内ＳＣジュベニール</v>
      </c>
      <c r="AA43" s="96"/>
      <c r="AB43" s="103" t="str">
        <f>R51</f>
        <v>下野きさらぎサッカークラブ</v>
      </c>
      <c r="AC43" s="104"/>
      <c r="AD43" s="107" t="s">
        <v>1</v>
      </c>
      <c r="AE43" s="107" t="s">
        <v>2</v>
      </c>
      <c r="AF43" s="107" t="s">
        <v>3</v>
      </c>
    </row>
    <row r="44" spans="2:33" ht="30" customHeight="1">
      <c r="B44" s="92"/>
      <c r="C44" s="93"/>
      <c r="D44" s="93"/>
      <c r="E44" s="94"/>
      <c r="F44" s="97"/>
      <c r="G44" s="98"/>
      <c r="H44" s="101"/>
      <c r="I44" s="102"/>
      <c r="J44" s="105"/>
      <c r="K44" s="106"/>
      <c r="L44" s="108"/>
      <c r="M44" s="108"/>
      <c r="N44" s="108"/>
      <c r="R44" s="92"/>
      <c r="S44" s="93"/>
      <c r="T44" s="93"/>
      <c r="U44" s="94"/>
      <c r="V44" s="119"/>
      <c r="W44" s="120"/>
      <c r="X44" s="123"/>
      <c r="Y44" s="124"/>
      <c r="Z44" s="97"/>
      <c r="AA44" s="98"/>
      <c r="AB44" s="105"/>
      <c r="AC44" s="106"/>
      <c r="AD44" s="108"/>
      <c r="AE44" s="108"/>
      <c r="AF44" s="108"/>
    </row>
    <row r="45" spans="2:33" ht="30" customHeight="1">
      <c r="B45" s="225" t="str">
        <f>C8</f>
        <v>ＦＣ城東(スマイリーズ)</v>
      </c>
      <c r="C45" s="226"/>
      <c r="D45" s="226"/>
      <c r="E45" s="227"/>
      <c r="F45" s="125"/>
      <c r="G45" s="126"/>
      <c r="H45" s="73">
        <f>N18</f>
        <v>5</v>
      </c>
      <c r="I45" s="73">
        <f>T18</f>
        <v>1</v>
      </c>
      <c r="J45" s="73">
        <f>N26</f>
        <v>0</v>
      </c>
      <c r="K45" s="73">
        <f>T26</f>
        <v>8</v>
      </c>
      <c r="L45" s="109">
        <f>COUNTIF(F46:K46,"○")*3+COUNTIF(F46:K46,"△")</f>
        <v>3</v>
      </c>
      <c r="M45" s="113">
        <f>H45-I45+J45-K45</f>
        <v>-4</v>
      </c>
      <c r="N45" s="109">
        <v>2</v>
      </c>
      <c r="R45" s="225" t="str">
        <f>U8</f>
        <v>ＦＣＳＨＵＪＡＫＵ(ｆｉｏｒａ)</v>
      </c>
      <c r="S45" s="226"/>
      <c r="T45" s="226"/>
      <c r="U45" s="227"/>
      <c r="V45" s="125"/>
      <c r="W45" s="126"/>
      <c r="X45" s="73">
        <f>N22</f>
        <v>1</v>
      </c>
      <c r="Y45" s="73">
        <f>T22</f>
        <v>0</v>
      </c>
      <c r="Z45" s="73">
        <f>N30</f>
        <v>1</v>
      </c>
      <c r="AA45" s="73">
        <f>T30</f>
        <v>1</v>
      </c>
      <c r="AB45" s="73">
        <f>N38</f>
        <v>1</v>
      </c>
      <c r="AC45" s="73">
        <f>T38</f>
        <v>1</v>
      </c>
      <c r="AD45" s="109">
        <f>COUNTIF(V46:AC46,"○")*3+COUNTIF(V46:AC46,"△")</f>
        <v>5</v>
      </c>
      <c r="AE45" s="109">
        <f>X45-Y45+Z45-AA45+AB45-AC45</f>
        <v>1</v>
      </c>
      <c r="AF45" s="109">
        <v>2</v>
      </c>
    </row>
    <row r="46" spans="2:33" ht="30" customHeight="1">
      <c r="B46" s="228"/>
      <c r="C46" s="229"/>
      <c r="D46" s="229"/>
      <c r="E46" s="230"/>
      <c r="F46" s="127"/>
      <c r="G46" s="128"/>
      <c r="H46" s="111" t="str">
        <f>IF(H45&gt;I45,"○",IF(H45&lt;I45,"×",IF(H45=I45,"△")))</f>
        <v>○</v>
      </c>
      <c r="I46" s="112"/>
      <c r="J46" s="111" t="str">
        <f>IF(J45&gt;K45,"○",IF(J45&lt;K45,"×",IF(J45=K45,"△")))</f>
        <v>×</v>
      </c>
      <c r="K46" s="112"/>
      <c r="L46" s="110"/>
      <c r="M46" s="114"/>
      <c r="N46" s="110"/>
      <c r="R46" s="228"/>
      <c r="S46" s="229"/>
      <c r="T46" s="229"/>
      <c r="U46" s="230"/>
      <c r="V46" s="127"/>
      <c r="W46" s="128"/>
      <c r="X46" s="111" t="str">
        <f>IF(X45&gt;Y45,"○",IF(X45&lt;Y45,"×",IF(X45=Y45,"△")))</f>
        <v>○</v>
      </c>
      <c r="Y46" s="112"/>
      <c r="Z46" s="111" t="str">
        <f>IF(Z45&gt;AA45,"○",IF(Z45&lt;AA45,"×",IF(Z45=AA45,"△")))</f>
        <v>△</v>
      </c>
      <c r="AA46" s="112"/>
      <c r="AB46" s="111" t="str">
        <f>IF(AB45&gt;AC45,"○",IF(AB45&lt;AC45,"×",IF(AB45=AC45,"△")))</f>
        <v>△</v>
      </c>
      <c r="AC46" s="112"/>
      <c r="AD46" s="110"/>
      <c r="AE46" s="110"/>
      <c r="AF46" s="110"/>
    </row>
    <row r="47" spans="2:33" ht="30" customHeight="1">
      <c r="B47" s="99" t="str">
        <f>F8</f>
        <v>北押原ＦＣ</v>
      </c>
      <c r="C47" s="115"/>
      <c r="D47" s="115"/>
      <c r="E47" s="100"/>
      <c r="F47" s="73">
        <f>I45</f>
        <v>1</v>
      </c>
      <c r="G47" s="73">
        <f>H45</f>
        <v>5</v>
      </c>
      <c r="H47" s="125"/>
      <c r="I47" s="126"/>
      <c r="J47" s="73">
        <f>N34</f>
        <v>0</v>
      </c>
      <c r="K47" s="73">
        <f>T34</f>
        <v>10</v>
      </c>
      <c r="L47" s="109">
        <f>COUNTIF(F48:K48,"○")*3+COUNTIF(F48:K48,"△")</f>
        <v>0</v>
      </c>
      <c r="M47" s="113">
        <f>F47-G47+J47-K47</f>
        <v>-14</v>
      </c>
      <c r="N47" s="109">
        <v>3</v>
      </c>
      <c r="R47" s="207" t="str">
        <f>X8</f>
        <v>ＪＦＣアミスタ市貝</v>
      </c>
      <c r="S47" s="208"/>
      <c r="T47" s="208"/>
      <c r="U47" s="209"/>
      <c r="V47" s="73">
        <f>Y45</f>
        <v>0</v>
      </c>
      <c r="W47" s="73">
        <f>X45</f>
        <v>1</v>
      </c>
      <c r="X47" s="125"/>
      <c r="Y47" s="126"/>
      <c r="Z47" s="73">
        <f>N40</f>
        <v>2</v>
      </c>
      <c r="AA47" s="73">
        <f>T40</f>
        <v>0</v>
      </c>
      <c r="AB47" s="73">
        <f>N32</f>
        <v>2</v>
      </c>
      <c r="AC47" s="73">
        <f>T32</f>
        <v>0</v>
      </c>
      <c r="AD47" s="109">
        <f>COUNTIF(V48:AC48,"○")*3+COUNTIF(V48:AC48,"△")</f>
        <v>6</v>
      </c>
      <c r="AE47" s="109">
        <f>V47-W47+Z47-AA47+AB47-AC47</f>
        <v>3</v>
      </c>
      <c r="AF47" s="109">
        <v>1</v>
      </c>
    </row>
    <row r="48" spans="2:33" ht="30" customHeight="1">
      <c r="B48" s="101"/>
      <c r="C48" s="116"/>
      <c r="D48" s="116"/>
      <c r="E48" s="102"/>
      <c r="F48" s="111" t="str">
        <f>IF(F47&gt;G47,"○",IF(F47&lt;G47,"×",IF(F47=G47,"△")))</f>
        <v>×</v>
      </c>
      <c r="G48" s="112"/>
      <c r="H48" s="127"/>
      <c r="I48" s="128"/>
      <c r="J48" s="111" t="str">
        <f>IF(J47&gt;K47,"○",IF(J47&lt;K47,"×",IF(J47=K47,"△")))</f>
        <v>×</v>
      </c>
      <c r="K48" s="112"/>
      <c r="L48" s="110"/>
      <c r="M48" s="114"/>
      <c r="N48" s="110"/>
      <c r="R48" s="210"/>
      <c r="S48" s="211"/>
      <c r="T48" s="211"/>
      <c r="U48" s="212"/>
      <c r="V48" s="111" t="str">
        <f>IF(V47&gt;W47,"○",IF(V47&lt;W47,"×",IF(V47=W47,"△")))</f>
        <v>×</v>
      </c>
      <c r="W48" s="112"/>
      <c r="X48" s="127"/>
      <c r="Y48" s="128"/>
      <c r="Z48" s="111" t="str">
        <f>IF(Z47&gt;AA47,"○",IF(Z47&lt;AA47,"×",IF(Z47=AA47,"△")))</f>
        <v>○</v>
      </c>
      <c r="AA48" s="112"/>
      <c r="AB48" s="111" t="str">
        <f>IF(AB47&gt;AC47,"○",IF(AB47&lt;AC47,"×",IF(AB47=AC47,"△")))</f>
        <v>○</v>
      </c>
      <c r="AC48" s="112"/>
      <c r="AD48" s="110"/>
      <c r="AE48" s="110"/>
      <c r="AF48" s="110"/>
    </row>
    <row r="49" spans="1:34" ht="30" customHeight="1">
      <c r="B49" s="207" t="str">
        <f>I8</f>
        <v>フットボールクラブガナドール大田原Ｕ１２(Ｖｉｃｔｏｒｉａ)</v>
      </c>
      <c r="C49" s="208"/>
      <c r="D49" s="208"/>
      <c r="E49" s="209"/>
      <c r="F49" s="73">
        <f>K45</f>
        <v>8</v>
      </c>
      <c r="G49" s="73">
        <f>J45</f>
        <v>0</v>
      </c>
      <c r="H49" s="73">
        <f>K47</f>
        <v>10</v>
      </c>
      <c r="I49" s="73">
        <f>J47</f>
        <v>0</v>
      </c>
      <c r="J49" s="125"/>
      <c r="K49" s="126"/>
      <c r="L49" s="109">
        <f>COUNTIF(F50:K50,"○")*3+COUNTIF(F50:K50,"△")</f>
        <v>6</v>
      </c>
      <c r="M49" s="113">
        <f>F49-G49+H49-I49</f>
        <v>18</v>
      </c>
      <c r="N49" s="109">
        <v>1</v>
      </c>
      <c r="R49" s="99" t="str">
        <f>AA8</f>
        <v>河内ＳＣジュベニール</v>
      </c>
      <c r="S49" s="115"/>
      <c r="T49" s="115"/>
      <c r="U49" s="100"/>
      <c r="V49" s="73">
        <f>AA45</f>
        <v>1</v>
      </c>
      <c r="W49" s="73">
        <f>Z45</f>
        <v>1</v>
      </c>
      <c r="X49" s="73">
        <f>AA47</f>
        <v>0</v>
      </c>
      <c r="Y49" s="73">
        <f>Z47</f>
        <v>2</v>
      </c>
      <c r="Z49" s="125"/>
      <c r="AA49" s="126"/>
      <c r="AB49" s="73">
        <f>N24</f>
        <v>2</v>
      </c>
      <c r="AC49" s="73">
        <f>T24</f>
        <v>1</v>
      </c>
      <c r="AD49" s="109">
        <f>COUNTIF(V50:AC50,"○")*3+COUNTIF(V50:AC50,"△")</f>
        <v>4</v>
      </c>
      <c r="AE49" s="109">
        <f>V49-W49+X49-Y49+AB49-AC49</f>
        <v>-1</v>
      </c>
      <c r="AF49" s="109">
        <v>3</v>
      </c>
    </row>
    <row r="50" spans="1:34" ht="30" customHeight="1">
      <c r="B50" s="210"/>
      <c r="C50" s="211"/>
      <c r="D50" s="211"/>
      <c r="E50" s="212"/>
      <c r="F50" s="111" t="str">
        <f>IF(F49&gt;G49,"○",IF(F49&lt;G49,"×",IF(F49=G49,"△")))</f>
        <v>○</v>
      </c>
      <c r="G50" s="112"/>
      <c r="H50" s="111" t="str">
        <f>IF(H49&gt;I49,"○",IF(H49&lt;I49,"×",IF(H49=I49,"△")))</f>
        <v>○</v>
      </c>
      <c r="I50" s="112"/>
      <c r="J50" s="127"/>
      <c r="K50" s="128"/>
      <c r="L50" s="110"/>
      <c r="M50" s="114"/>
      <c r="N50" s="110"/>
      <c r="R50" s="101"/>
      <c r="S50" s="116"/>
      <c r="T50" s="116"/>
      <c r="U50" s="102"/>
      <c r="V50" s="111" t="str">
        <f>IF(V49&gt;W49,"○",IF(V49&lt;W49,"×",IF(V49=W49,"△")))</f>
        <v>△</v>
      </c>
      <c r="W50" s="112"/>
      <c r="X50" s="111" t="str">
        <f>IF(X49&gt;Y49,"○",IF(X49&lt;Y49,"×",IF(X49=Y49,"△")))</f>
        <v>×</v>
      </c>
      <c r="Y50" s="112"/>
      <c r="Z50" s="127"/>
      <c r="AA50" s="128"/>
      <c r="AB50" s="111" t="str">
        <f>IF(AB49&gt;AC49,"○",IF(AB49&lt;AC49,"×",IF(AB49=AC49,"△")))</f>
        <v>○</v>
      </c>
      <c r="AC50" s="112"/>
      <c r="AD50" s="110"/>
      <c r="AE50" s="110"/>
      <c r="AF50" s="110"/>
    </row>
    <row r="51" spans="1:34" ht="30" customHeight="1">
      <c r="R51" s="99" t="str">
        <f>AD8</f>
        <v>下野きさらぎサッカークラブ</v>
      </c>
      <c r="S51" s="115"/>
      <c r="T51" s="115"/>
      <c r="U51" s="100"/>
      <c r="V51" s="73">
        <f>AC45</f>
        <v>1</v>
      </c>
      <c r="W51" s="73">
        <f>AB45</f>
        <v>1</v>
      </c>
      <c r="X51" s="73">
        <f>AC47</f>
        <v>0</v>
      </c>
      <c r="Y51" s="73">
        <f>AB47</f>
        <v>2</v>
      </c>
      <c r="Z51" s="73">
        <f>AC49</f>
        <v>1</v>
      </c>
      <c r="AA51" s="73">
        <f>AB49</f>
        <v>2</v>
      </c>
      <c r="AB51" s="125"/>
      <c r="AC51" s="126"/>
      <c r="AD51" s="109">
        <f>COUNTIF(V52:AC52,"○")*3+COUNTIF(V52:AC52,"△")</f>
        <v>1</v>
      </c>
      <c r="AE51" s="109">
        <f>V51-W51+X51-Y51+Z51-AA51</f>
        <v>-3</v>
      </c>
      <c r="AF51" s="109">
        <v>4</v>
      </c>
    </row>
    <row r="52" spans="1:34" ht="30" customHeight="1">
      <c r="B52" s="89" t="str">
        <f>O5 &amp;"リーグ"</f>
        <v>Bリーグ</v>
      </c>
      <c r="C52" s="90"/>
      <c r="D52" s="90"/>
      <c r="E52" s="91"/>
      <c r="F52" s="117" t="str">
        <f>L8</f>
        <v>足利・両毛ローザＦＣ／なでしこ</v>
      </c>
      <c r="G52" s="118"/>
      <c r="H52" s="117" t="str">
        <f>O8</f>
        <v>高林・青木フットボールクラブ</v>
      </c>
      <c r="I52" s="118"/>
      <c r="J52" s="117" t="str">
        <f>R8</f>
        <v>ブラッドレスサッカークラブ</v>
      </c>
      <c r="K52" s="118"/>
      <c r="L52" s="107" t="s">
        <v>1</v>
      </c>
      <c r="M52" s="107" t="s">
        <v>2</v>
      </c>
      <c r="N52" s="107" t="s">
        <v>3</v>
      </c>
      <c r="R52" s="101"/>
      <c r="S52" s="116"/>
      <c r="T52" s="116"/>
      <c r="U52" s="102"/>
      <c r="V52" s="111" t="str">
        <f>IF(V51&gt;W51,"○",IF(V51&lt;W51,"×",IF(V51=W51,"△")))</f>
        <v>△</v>
      </c>
      <c r="W52" s="112"/>
      <c r="X52" s="111" t="str">
        <f>IF(X51&gt;Y51,"○",IF(X51&lt;Y51,"×",IF(X51=Y51,"△")))</f>
        <v>×</v>
      </c>
      <c r="Y52" s="112"/>
      <c r="Z52" s="111" t="str">
        <f>IF(Z51&gt;AA51,"○",IF(Z51&lt;AA51,"×",IF(Z51=AA51,"△")))</f>
        <v>×</v>
      </c>
      <c r="AA52" s="112"/>
      <c r="AB52" s="127"/>
      <c r="AC52" s="128"/>
      <c r="AD52" s="110"/>
      <c r="AE52" s="110"/>
      <c r="AF52" s="110"/>
    </row>
    <row r="53" spans="1:34" ht="30" customHeight="1">
      <c r="B53" s="92"/>
      <c r="C53" s="93"/>
      <c r="D53" s="93"/>
      <c r="E53" s="94"/>
      <c r="F53" s="119"/>
      <c r="G53" s="120"/>
      <c r="H53" s="119"/>
      <c r="I53" s="120"/>
      <c r="J53" s="119"/>
      <c r="K53" s="120"/>
      <c r="L53" s="108"/>
      <c r="M53" s="108"/>
      <c r="N53" s="108"/>
    </row>
    <row r="54" spans="1:34" ht="30" customHeight="1">
      <c r="B54" s="148" t="str">
        <f>F52</f>
        <v>足利・両毛ローザＦＣ／なでしこ</v>
      </c>
      <c r="C54" s="149"/>
      <c r="D54" s="149"/>
      <c r="E54" s="150"/>
      <c r="F54" s="125"/>
      <c r="G54" s="126"/>
      <c r="H54" s="73">
        <f>N20</f>
        <v>1</v>
      </c>
      <c r="I54" s="73">
        <f>T20</f>
        <v>2</v>
      </c>
      <c r="J54" s="73">
        <f>N28</f>
        <v>1</v>
      </c>
      <c r="K54" s="73">
        <f>T28</f>
        <v>2</v>
      </c>
      <c r="L54" s="109">
        <f>COUNTIF(F55:K55,"○")*3+COUNTIF(F55:K55,"△")</f>
        <v>0</v>
      </c>
      <c r="M54" s="109">
        <f>H54-I54+J54-K54</f>
        <v>-2</v>
      </c>
      <c r="N54" s="109">
        <v>3</v>
      </c>
    </row>
    <row r="55" spans="1:34" ht="30" customHeight="1" thickBot="1">
      <c r="B55" s="151"/>
      <c r="C55" s="152"/>
      <c r="D55" s="152"/>
      <c r="E55" s="153"/>
      <c r="F55" s="127"/>
      <c r="G55" s="128"/>
      <c r="H55" s="111" t="str">
        <f>IF(H54&gt;I54,"○",IF(H54&lt;I54,"×",IF(H54=I54,"△")))</f>
        <v>×</v>
      </c>
      <c r="I55" s="112"/>
      <c r="J55" s="111" t="str">
        <f>IF(J54&gt;K54,"○",IF(J54&lt;K54,"×",IF(J54=K54,"△")))</f>
        <v>×</v>
      </c>
      <c r="K55" s="112"/>
      <c r="L55" s="110"/>
      <c r="M55" s="110"/>
      <c r="N55" s="110"/>
    </row>
    <row r="56" spans="1:34" ht="30" customHeight="1" thickTop="1">
      <c r="B56" s="213" t="str">
        <f>H52</f>
        <v>高林・青木フットボールクラブ</v>
      </c>
      <c r="C56" s="214"/>
      <c r="D56" s="214"/>
      <c r="E56" s="215"/>
      <c r="F56" s="73">
        <f>I54</f>
        <v>2</v>
      </c>
      <c r="G56" s="73">
        <f>H54</f>
        <v>1</v>
      </c>
      <c r="H56" s="125"/>
      <c r="I56" s="126"/>
      <c r="J56" s="73">
        <f>N36</f>
        <v>3</v>
      </c>
      <c r="K56" s="73">
        <f>T36</f>
        <v>1</v>
      </c>
      <c r="L56" s="109">
        <f>COUNTIF(F57:K57,"○")*3+COUNTIF(F57:K57,"△")</f>
        <v>6</v>
      </c>
      <c r="M56" s="109">
        <f>F56-G56+J56-K56</f>
        <v>3</v>
      </c>
      <c r="N56" s="109">
        <v>1</v>
      </c>
      <c r="R56" s="132" t="s">
        <v>41</v>
      </c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4"/>
    </row>
    <row r="57" spans="1:34" ht="30" customHeight="1" thickBot="1">
      <c r="B57" s="216"/>
      <c r="C57" s="217"/>
      <c r="D57" s="217"/>
      <c r="E57" s="218"/>
      <c r="F57" s="111" t="str">
        <f>IF(F56&gt;G56,"○",IF(F56&lt;G56,"×",IF(F56=G56,"△")))</f>
        <v>○</v>
      </c>
      <c r="G57" s="112"/>
      <c r="H57" s="127"/>
      <c r="I57" s="128"/>
      <c r="J57" s="111" t="str">
        <f>IF(J56&gt;K56,"○",IF(J56&lt;K56,"×",IF(J56=K56,"△")))</f>
        <v>○</v>
      </c>
      <c r="K57" s="112"/>
      <c r="L57" s="110"/>
      <c r="M57" s="110"/>
      <c r="N57" s="110"/>
      <c r="R57" s="135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7"/>
    </row>
    <row r="58" spans="1:34" ht="30" customHeight="1" thickTop="1">
      <c r="B58" s="219" t="str">
        <f>J52</f>
        <v>ブラッドレスサッカークラブ</v>
      </c>
      <c r="C58" s="220"/>
      <c r="D58" s="220"/>
      <c r="E58" s="221"/>
      <c r="F58" s="73">
        <f>K54</f>
        <v>2</v>
      </c>
      <c r="G58" s="73">
        <f>J54</f>
        <v>1</v>
      </c>
      <c r="H58" s="73">
        <f>K56</f>
        <v>1</v>
      </c>
      <c r="I58" s="73">
        <f>J56</f>
        <v>3</v>
      </c>
      <c r="J58" s="125"/>
      <c r="K58" s="126"/>
      <c r="L58" s="109">
        <f>COUNTIF(F59:K59,"○")*3+COUNTIF(F59:K59,"△")</f>
        <v>3</v>
      </c>
      <c r="M58" s="109">
        <f>F58-G58+H58-I58</f>
        <v>-1</v>
      </c>
      <c r="N58" s="109">
        <v>2</v>
      </c>
    </row>
    <row r="59" spans="1:34" ht="30" customHeight="1">
      <c r="B59" s="222"/>
      <c r="C59" s="223"/>
      <c r="D59" s="223"/>
      <c r="E59" s="224"/>
      <c r="F59" s="111" t="str">
        <f>IF(F58&gt;G58,"○",IF(F58&lt;G58,"×",IF(F58=G58,"△")))</f>
        <v>○</v>
      </c>
      <c r="G59" s="112"/>
      <c r="H59" s="111" t="str">
        <f>IF(H58&gt;I58,"○",IF(H58&lt;I58,"×",IF(H58=I58,"△")))</f>
        <v>×</v>
      </c>
      <c r="I59" s="112"/>
      <c r="J59" s="127"/>
      <c r="K59" s="128"/>
      <c r="L59" s="110"/>
      <c r="M59" s="110"/>
      <c r="N59" s="110"/>
    </row>
    <row r="60" spans="1:34" ht="30" customHeight="1"/>
    <row r="61" spans="1:34" ht="39" customHeight="1">
      <c r="A61" s="81" t="s">
        <v>33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44"/>
    </row>
    <row r="62" spans="1:34" ht="30" customHeight="1"/>
    <row r="63" spans="1:34" ht="30" customHeight="1">
      <c r="A63" s="5" t="s">
        <v>31</v>
      </c>
      <c r="B63" s="5"/>
      <c r="C63" s="5"/>
      <c r="D63" s="5"/>
      <c r="E63" s="5"/>
      <c r="F63" s="5"/>
      <c r="G63" s="29"/>
      <c r="H63" s="29"/>
      <c r="I63" s="6" t="s">
        <v>42</v>
      </c>
      <c r="J63" s="29"/>
      <c r="K63" s="30"/>
      <c r="L63" s="30"/>
      <c r="M63" s="30"/>
      <c r="N63" s="30"/>
      <c r="T63" s="82" t="s">
        <v>34</v>
      </c>
      <c r="U63" s="82"/>
      <c r="V63" s="82"/>
      <c r="W63" s="82"/>
      <c r="X63" s="83" t="s">
        <v>35</v>
      </c>
      <c r="Y63" s="83"/>
      <c r="Z63" s="83"/>
      <c r="AA63" s="83"/>
      <c r="AB63" s="83"/>
      <c r="AC63" s="83"/>
      <c r="AD63" s="83"/>
      <c r="AE63" s="83"/>
      <c r="AF63" s="83"/>
      <c r="AG63" s="83"/>
    </row>
    <row r="64" spans="1:34" ht="30" customHeight="1">
      <c r="A64" s="49"/>
      <c r="B64" s="49"/>
      <c r="C64" s="49"/>
      <c r="D64" s="49"/>
      <c r="E64" s="49"/>
      <c r="F64" s="49"/>
      <c r="G64" s="49"/>
      <c r="H64" s="50"/>
      <c r="I64" s="51"/>
      <c r="J64" s="51"/>
      <c r="K64" s="51"/>
      <c r="L64" s="51"/>
      <c r="N64" s="51"/>
      <c r="O64" s="51"/>
      <c r="P64" s="51"/>
      <c r="Q64" s="51"/>
      <c r="R64" s="51"/>
      <c r="T64" s="18"/>
      <c r="U64" s="18"/>
      <c r="V64" s="18"/>
      <c r="W64" s="18"/>
      <c r="X64" s="42"/>
      <c r="Y64" s="42"/>
      <c r="AA64" s="45"/>
      <c r="AB64" s="52"/>
      <c r="AC64" s="52"/>
      <c r="AD64" s="52"/>
      <c r="AE64" s="52"/>
      <c r="AF64" s="52"/>
      <c r="AG64" s="52"/>
    </row>
    <row r="65" spans="1:33" ht="30" customHeight="1">
      <c r="F65" s="53"/>
      <c r="J65" s="147" t="s">
        <v>39</v>
      </c>
      <c r="K65" s="147"/>
      <c r="W65" s="147" t="s">
        <v>40</v>
      </c>
      <c r="X65" s="147"/>
      <c r="Z65" s="45"/>
      <c r="AA65" s="45"/>
      <c r="AB65" s="52"/>
      <c r="AC65" s="52"/>
      <c r="AD65" s="52"/>
      <c r="AE65" s="52"/>
      <c r="AF65" s="52"/>
      <c r="AG65" s="52"/>
    </row>
    <row r="66" spans="1:33" ht="30" customHeight="1" thickBot="1">
      <c r="G66" s="54"/>
      <c r="H66" s="54"/>
      <c r="I66" s="54"/>
      <c r="J66" s="54"/>
      <c r="K66" s="74"/>
      <c r="L66" s="75"/>
      <c r="M66" s="75"/>
      <c r="N66" s="75"/>
      <c r="T66" s="54"/>
      <c r="U66" s="54"/>
      <c r="V66" s="54"/>
      <c r="W66" s="54"/>
      <c r="X66" s="74"/>
      <c r="Y66" s="75"/>
      <c r="Z66" s="76"/>
      <c r="AA66" s="76"/>
      <c r="AB66" s="52"/>
      <c r="AC66" s="52"/>
      <c r="AD66" s="52"/>
      <c r="AE66" s="52"/>
      <c r="AF66" s="52"/>
      <c r="AG66" s="52"/>
    </row>
    <row r="67" spans="1:33" ht="30" customHeight="1" thickTop="1">
      <c r="F67" s="55"/>
      <c r="H67" s="56"/>
      <c r="J67" s="57"/>
      <c r="O67" s="77"/>
      <c r="S67" s="55"/>
      <c r="V67" s="56"/>
      <c r="W67" s="57"/>
      <c r="AA67" s="78"/>
    </row>
    <row r="68" spans="1:33" ht="30" customHeight="1">
      <c r="B68" s="154"/>
      <c r="C68" s="154"/>
      <c r="D68" s="59"/>
      <c r="E68" s="59"/>
      <c r="F68" s="138">
        <v>1</v>
      </c>
      <c r="G68" s="138"/>
      <c r="H68" s="60"/>
      <c r="I68" s="60"/>
      <c r="J68" s="138">
        <v>2</v>
      </c>
      <c r="K68" s="138"/>
      <c r="L68" s="60"/>
      <c r="M68" s="60"/>
      <c r="N68" s="138">
        <v>3</v>
      </c>
      <c r="O68" s="138"/>
      <c r="P68" s="61"/>
      <c r="Q68" s="60"/>
      <c r="R68" s="60"/>
      <c r="S68" s="138">
        <v>4</v>
      </c>
      <c r="T68" s="138"/>
      <c r="U68" s="60"/>
      <c r="V68" s="60"/>
      <c r="W68" s="138">
        <v>5</v>
      </c>
      <c r="X68" s="138"/>
      <c r="Y68" s="60"/>
      <c r="Z68" s="60"/>
      <c r="AA68" s="138">
        <v>6</v>
      </c>
      <c r="AB68" s="138"/>
      <c r="AC68" s="59"/>
      <c r="AD68" s="59"/>
      <c r="AE68" s="154"/>
      <c r="AF68" s="154"/>
    </row>
    <row r="69" spans="1:33" ht="30" customHeight="1">
      <c r="B69" s="155"/>
      <c r="C69" s="155"/>
      <c r="D69" s="62"/>
      <c r="E69" s="62"/>
      <c r="F69" s="87" t="s">
        <v>45</v>
      </c>
      <c r="G69" s="87"/>
      <c r="H69" s="62"/>
      <c r="I69" s="62"/>
      <c r="J69" s="88" t="s">
        <v>47</v>
      </c>
      <c r="K69" s="88"/>
      <c r="L69" s="62"/>
      <c r="M69" s="62"/>
      <c r="N69" s="232" t="s">
        <v>53</v>
      </c>
      <c r="O69" s="232"/>
      <c r="P69" s="63"/>
      <c r="Q69" s="62"/>
      <c r="R69" s="62"/>
      <c r="S69" s="85" t="s">
        <v>49</v>
      </c>
      <c r="T69" s="85"/>
      <c r="U69" s="62"/>
      <c r="V69" s="62"/>
      <c r="W69" s="87" t="s">
        <v>44</v>
      </c>
      <c r="X69" s="87"/>
      <c r="Y69" s="62"/>
      <c r="Z69" s="62"/>
      <c r="AA69" s="233" t="s">
        <v>50</v>
      </c>
      <c r="AB69" s="233"/>
      <c r="AC69" s="62"/>
      <c r="AD69" s="62"/>
      <c r="AE69" s="156"/>
      <c r="AF69" s="157"/>
    </row>
    <row r="70" spans="1:33" ht="30" customHeight="1">
      <c r="B70" s="155"/>
      <c r="C70" s="155"/>
      <c r="D70" s="62"/>
      <c r="E70" s="62"/>
      <c r="F70" s="87"/>
      <c r="G70" s="87"/>
      <c r="H70" s="62"/>
      <c r="I70" s="62"/>
      <c r="J70" s="88"/>
      <c r="K70" s="88"/>
      <c r="L70" s="62"/>
      <c r="M70" s="62"/>
      <c r="N70" s="232"/>
      <c r="O70" s="232"/>
      <c r="P70" s="63"/>
      <c r="Q70" s="62"/>
      <c r="R70" s="62"/>
      <c r="S70" s="85"/>
      <c r="T70" s="85"/>
      <c r="U70" s="62"/>
      <c r="V70" s="62"/>
      <c r="W70" s="87"/>
      <c r="X70" s="87"/>
      <c r="Y70" s="62"/>
      <c r="Z70" s="62"/>
      <c r="AA70" s="233"/>
      <c r="AB70" s="233"/>
      <c r="AC70" s="62"/>
      <c r="AD70" s="62"/>
      <c r="AE70" s="156"/>
      <c r="AF70" s="157"/>
    </row>
    <row r="71" spans="1:33" ht="30" customHeight="1">
      <c r="B71" s="155"/>
      <c r="C71" s="155"/>
      <c r="D71" s="62"/>
      <c r="E71" s="62"/>
      <c r="F71" s="87"/>
      <c r="G71" s="87"/>
      <c r="H71" s="62"/>
      <c r="I71" s="62"/>
      <c r="J71" s="88"/>
      <c r="K71" s="88"/>
      <c r="L71" s="62"/>
      <c r="M71" s="62"/>
      <c r="N71" s="232"/>
      <c r="O71" s="232"/>
      <c r="P71" s="63"/>
      <c r="Q71" s="62"/>
      <c r="R71" s="62"/>
      <c r="S71" s="85"/>
      <c r="T71" s="85"/>
      <c r="U71" s="62"/>
      <c r="V71" s="62"/>
      <c r="W71" s="87"/>
      <c r="X71" s="87"/>
      <c r="Y71" s="62"/>
      <c r="Z71" s="62"/>
      <c r="AA71" s="233"/>
      <c r="AB71" s="233"/>
      <c r="AC71" s="62"/>
      <c r="AD71" s="62"/>
      <c r="AE71" s="156"/>
      <c r="AF71" s="157"/>
    </row>
    <row r="72" spans="1:33" ht="30" customHeight="1">
      <c r="B72" s="155"/>
      <c r="C72" s="155"/>
      <c r="D72" s="62"/>
      <c r="E72" s="62"/>
      <c r="F72" s="87"/>
      <c r="G72" s="87"/>
      <c r="H72" s="62"/>
      <c r="I72" s="62"/>
      <c r="J72" s="88"/>
      <c r="K72" s="88"/>
      <c r="L72" s="62"/>
      <c r="M72" s="62"/>
      <c r="N72" s="232"/>
      <c r="O72" s="232"/>
      <c r="P72" s="63"/>
      <c r="Q72" s="62"/>
      <c r="R72" s="62"/>
      <c r="S72" s="85"/>
      <c r="T72" s="85"/>
      <c r="U72" s="62"/>
      <c r="V72" s="62"/>
      <c r="W72" s="87"/>
      <c r="X72" s="87"/>
      <c r="Y72" s="62"/>
      <c r="Z72" s="62"/>
      <c r="AA72" s="233"/>
      <c r="AB72" s="233"/>
      <c r="AC72" s="62"/>
      <c r="AD72" s="62"/>
      <c r="AE72" s="156"/>
      <c r="AF72" s="157"/>
    </row>
    <row r="73" spans="1:33" ht="30" customHeight="1">
      <c r="B73" s="155"/>
      <c r="C73" s="155"/>
      <c r="D73" s="62"/>
      <c r="E73" s="62"/>
      <c r="F73" s="87"/>
      <c r="G73" s="87"/>
      <c r="H73" s="62"/>
      <c r="I73" s="62"/>
      <c r="J73" s="88"/>
      <c r="K73" s="88"/>
      <c r="L73" s="62"/>
      <c r="M73" s="62"/>
      <c r="N73" s="232"/>
      <c r="O73" s="232"/>
      <c r="P73" s="63"/>
      <c r="Q73" s="62"/>
      <c r="R73" s="62"/>
      <c r="S73" s="85"/>
      <c r="T73" s="85"/>
      <c r="U73" s="62"/>
      <c r="V73" s="62"/>
      <c r="W73" s="87"/>
      <c r="X73" s="87"/>
      <c r="Y73" s="62"/>
      <c r="Z73" s="62"/>
      <c r="AA73" s="233"/>
      <c r="AB73" s="233"/>
      <c r="AC73" s="62"/>
      <c r="AD73" s="62"/>
      <c r="AE73" s="156"/>
      <c r="AF73" s="157"/>
    </row>
    <row r="74" spans="1:33" ht="30" customHeight="1">
      <c r="B74" s="155"/>
      <c r="C74" s="155"/>
      <c r="D74" s="62"/>
      <c r="E74" s="62"/>
      <c r="F74" s="87"/>
      <c r="G74" s="87"/>
      <c r="H74" s="62"/>
      <c r="I74" s="62"/>
      <c r="J74" s="88"/>
      <c r="K74" s="88"/>
      <c r="L74" s="62"/>
      <c r="M74" s="62"/>
      <c r="N74" s="232"/>
      <c r="O74" s="232"/>
      <c r="P74" s="63"/>
      <c r="Q74" s="62"/>
      <c r="R74" s="62"/>
      <c r="S74" s="85"/>
      <c r="T74" s="85"/>
      <c r="U74" s="62"/>
      <c r="V74" s="62"/>
      <c r="W74" s="87"/>
      <c r="X74" s="87"/>
      <c r="Y74" s="62"/>
      <c r="Z74" s="62"/>
      <c r="AA74" s="233"/>
      <c r="AB74" s="233"/>
      <c r="AC74" s="62"/>
      <c r="AD74" s="62"/>
      <c r="AE74" s="156"/>
      <c r="AF74" s="157"/>
    </row>
    <row r="75" spans="1:33" ht="30" customHeight="1">
      <c r="B75" s="155"/>
      <c r="C75" s="155"/>
      <c r="D75" s="63"/>
      <c r="E75" s="63"/>
      <c r="F75" s="87"/>
      <c r="G75" s="87"/>
      <c r="H75" s="63"/>
      <c r="I75" s="63"/>
      <c r="J75" s="88"/>
      <c r="K75" s="88"/>
      <c r="L75" s="63"/>
      <c r="M75" s="63"/>
      <c r="N75" s="232"/>
      <c r="O75" s="232"/>
      <c r="P75" s="63"/>
      <c r="Q75" s="63"/>
      <c r="R75" s="63"/>
      <c r="S75" s="85"/>
      <c r="T75" s="85"/>
      <c r="U75" s="63"/>
      <c r="V75" s="63"/>
      <c r="W75" s="87"/>
      <c r="X75" s="87"/>
      <c r="Y75" s="63"/>
      <c r="Z75" s="63"/>
      <c r="AA75" s="233"/>
      <c r="AB75" s="233"/>
      <c r="AC75" s="63"/>
      <c r="AD75" s="63"/>
      <c r="AE75" s="156"/>
      <c r="AF75" s="157"/>
    </row>
    <row r="76" spans="1:33" ht="30" customHeight="1">
      <c r="B76" s="155"/>
      <c r="C76" s="155"/>
      <c r="D76" s="63"/>
      <c r="E76" s="63"/>
      <c r="F76" s="87"/>
      <c r="G76" s="87"/>
      <c r="H76" s="63"/>
      <c r="I76" s="63"/>
      <c r="J76" s="88"/>
      <c r="K76" s="88"/>
      <c r="L76" s="63"/>
      <c r="M76" s="63"/>
      <c r="N76" s="232"/>
      <c r="O76" s="232"/>
      <c r="P76" s="63"/>
      <c r="Q76" s="63"/>
      <c r="R76" s="63"/>
      <c r="S76" s="85"/>
      <c r="T76" s="85"/>
      <c r="U76" s="63"/>
      <c r="V76" s="63"/>
      <c r="W76" s="87"/>
      <c r="X76" s="87"/>
      <c r="Y76" s="63"/>
      <c r="Z76" s="63"/>
      <c r="AA76" s="233"/>
      <c r="AB76" s="233"/>
      <c r="AC76" s="63"/>
      <c r="AD76" s="63"/>
      <c r="AE76" s="156"/>
      <c r="AF76" s="157"/>
    </row>
    <row r="77" spans="1:33" ht="30" customHeight="1">
      <c r="B77" s="72" t="s">
        <v>18</v>
      </c>
      <c r="C77" s="58"/>
      <c r="D77" s="58"/>
      <c r="G77" s="58"/>
      <c r="H77" s="58"/>
      <c r="K77" s="58"/>
      <c r="L77" s="58"/>
      <c r="O77" s="58"/>
      <c r="P77" s="58"/>
      <c r="T77" s="58"/>
      <c r="U77" s="58"/>
      <c r="X77" s="58"/>
      <c r="Y77" s="58"/>
      <c r="AB77" s="46"/>
      <c r="AC77" s="47"/>
      <c r="AD77" s="47" t="s">
        <v>24</v>
      </c>
      <c r="AE77" s="47" t="s">
        <v>23</v>
      </c>
      <c r="AF77" s="47" t="s">
        <v>25</v>
      </c>
      <c r="AG77" s="48"/>
    </row>
    <row r="78" spans="1:33" ht="30" customHeight="1">
      <c r="A78" s="59"/>
      <c r="B78" s="84" t="s">
        <v>17</v>
      </c>
      <c r="C78" s="84" t="s">
        <v>4</v>
      </c>
      <c r="D78" s="158">
        <v>0.375</v>
      </c>
      <c r="E78" s="158"/>
      <c r="F78" s="158"/>
      <c r="G78" s="205" t="str">
        <f>F69</f>
        <v>フットボールクラブガナドール大田原Ｕ１２(Ｖｉｃｔｏｒｉａ)</v>
      </c>
      <c r="H78" s="205"/>
      <c r="I78" s="205"/>
      <c r="J78" s="205"/>
      <c r="K78" s="205"/>
      <c r="L78" s="205"/>
      <c r="M78" s="205"/>
      <c r="N78" s="160">
        <f>P78+P79</f>
        <v>6</v>
      </c>
      <c r="O78" s="161" t="s">
        <v>9</v>
      </c>
      <c r="P78" s="10">
        <v>3</v>
      </c>
      <c r="Q78" s="65" t="s">
        <v>36</v>
      </c>
      <c r="R78" s="10">
        <v>0</v>
      </c>
      <c r="S78" s="161" t="s">
        <v>10</v>
      </c>
      <c r="T78" s="160">
        <f>R78+R79</f>
        <v>1</v>
      </c>
      <c r="U78" s="142" t="str">
        <f>J69</f>
        <v>ブラッドレスサッカークラブ</v>
      </c>
      <c r="V78" s="142"/>
      <c r="W78" s="142"/>
      <c r="X78" s="142"/>
      <c r="Y78" s="142"/>
      <c r="Z78" s="142"/>
      <c r="AA78" s="142"/>
      <c r="AC78" s="143" t="s">
        <v>21</v>
      </c>
      <c r="AD78" s="144" t="s">
        <v>43</v>
      </c>
      <c r="AE78" s="130" t="s">
        <v>23</v>
      </c>
      <c r="AF78" s="130">
        <v>6</v>
      </c>
      <c r="AG78" s="131" t="s">
        <v>22</v>
      </c>
    </row>
    <row r="79" spans="1:33" ht="30" customHeight="1">
      <c r="A79" s="59"/>
      <c r="B79" s="84"/>
      <c r="C79" s="84"/>
      <c r="D79" s="158"/>
      <c r="E79" s="158"/>
      <c r="F79" s="158"/>
      <c r="G79" s="205"/>
      <c r="H79" s="205"/>
      <c r="I79" s="205"/>
      <c r="J79" s="205"/>
      <c r="K79" s="205"/>
      <c r="L79" s="205"/>
      <c r="M79" s="205"/>
      <c r="N79" s="160"/>
      <c r="O79" s="161"/>
      <c r="P79" s="10">
        <v>3</v>
      </c>
      <c r="Q79" s="65" t="s">
        <v>36</v>
      </c>
      <c r="R79" s="10">
        <v>1</v>
      </c>
      <c r="S79" s="161"/>
      <c r="T79" s="160"/>
      <c r="U79" s="142"/>
      <c r="V79" s="142"/>
      <c r="W79" s="142"/>
      <c r="X79" s="142"/>
      <c r="Y79" s="142"/>
      <c r="Z79" s="142"/>
      <c r="AA79" s="142"/>
      <c r="AC79" s="143"/>
      <c r="AD79" s="144"/>
      <c r="AE79" s="130"/>
      <c r="AF79" s="130"/>
      <c r="AG79" s="131"/>
    </row>
    <row r="80" spans="1:33" ht="15" customHeight="1">
      <c r="D80" s="11"/>
      <c r="E80" s="11"/>
      <c r="G80" s="10"/>
      <c r="H80" s="10"/>
      <c r="I80" s="66"/>
      <c r="J80" s="66"/>
      <c r="K80" s="10"/>
      <c r="L80" s="10"/>
      <c r="M80" s="66"/>
      <c r="N80" s="66"/>
      <c r="O80" s="10"/>
      <c r="P80" s="10"/>
      <c r="Q80" s="66"/>
      <c r="R80" s="66"/>
      <c r="S80" s="66"/>
      <c r="T80" s="10"/>
      <c r="U80" s="10"/>
      <c r="V80" s="66"/>
      <c r="W80" s="66"/>
      <c r="X80" s="10"/>
      <c r="Y80" s="10"/>
      <c r="Z80" s="66"/>
      <c r="AA80" s="66"/>
      <c r="AC80" s="41"/>
      <c r="AD80" s="67"/>
      <c r="AE80" s="43"/>
      <c r="AF80" s="67"/>
      <c r="AG80" s="12"/>
    </row>
    <row r="81" spans="1:33" ht="30" customHeight="1">
      <c r="A81" s="59"/>
      <c r="B81" s="84" t="s">
        <v>16</v>
      </c>
      <c r="C81" s="84" t="s">
        <v>4</v>
      </c>
      <c r="D81" s="158">
        <v>0.375</v>
      </c>
      <c r="E81" s="158"/>
      <c r="F81" s="158"/>
      <c r="G81" s="159" t="str">
        <f>S69</f>
        <v>ＦＣ城東(スマイリーズ)</v>
      </c>
      <c r="H81" s="159"/>
      <c r="I81" s="159"/>
      <c r="J81" s="159"/>
      <c r="K81" s="159"/>
      <c r="L81" s="159"/>
      <c r="M81" s="159"/>
      <c r="N81" s="160">
        <f>P81+P82</f>
        <v>3</v>
      </c>
      <c r="O81" s="161" t="s">
        <v>9</v>
      </c>
      <c r="P81" s="10">
        <v>2</v>
      </c>
      <c r="Q81" s="65" t="s">
        <v>36</v>
      </c>
      <c r="R81" s="10">
        <v>0</v>
      </c>
      <c r="S81" s="161" t="s">
        <v>10</v>
      </c>
      <c r="T81" s="160">
        <f>R81+R82</f>
        <v>1</v>
      </c>
      <c r="U81" s="145" t="str">
        <f>W69</f>
        <v>高林・青木フットボールクラブ</v>
      </c>
      <c r="V81" s="145"/>
      <c r="W81" s="145"/>
      <c r="X81" s="145"/>
      <c r="Y81" s="145"/>
      <c r="Z81" s="145"/>
      <c r="AA81" s="145"/>
      <c r="AC81" s="143" t="s">
        <v>21</v>
      </c>
      <c r="AD81" s="144" t="s">
        <v>43</v>
      </c>
      <c r="AE81" s="130" t="s">
        <v>23</v>
      </c>
      <c r="AF81" s="130">
        <v>3</v>
      </c>
      <c r="AG81" s="131" t="s">
        <v>22</v>
      </c>
    </row>
    <row r="82" spans="1:33" ht="30" customHeight="1">
      <c r="A82" s="59"/>
      <c r="B82" s="84"/>
      <c r="C82" s="84"/>
      <c r="D82" s="158"/>
      <c r="E82" s="158"/>
      <c r="F82" s="158"/>
      <c r="G82" s="159"/>
      <c r="H82" s="159"/>
      <c r="I82" s="159"/>
      <c r="J82" s="159"/>
      <c r="K82" s="159"/>
      <c r="L82" s="159"/>
      <c r="M82" s="159"/>
      <c r="N82" s="160"/>
      <c r="O82" s="161"/>
      <c r="P82" s="10">
        <v>1</v>
      </c>
      <c r="Q82" s="65" t="s">
        <v>36</v>
      </c>
      <c r="R82" s="10">
        <v>1</v>
      </c>
      <c r="S82" s="161"/>
      <c r="T82" s="160"/>
      <c r="U82" s="145"/>
      <c r="V82" s="145"/>
      <c r="W82" s="145"/>
      <c r="X82" s="145"/>
      <c r="Y82" s="145"/>
      <c r="Z82" s="145"/>
      <c r="AA82" s="145"/>
      <c r="AC82" s="143"/>
      <c r="AD82" s="144"/>
      <c r="AE82" s="130"/>
      <c r="AF82" s="130"/>
      <c r="AG82" s="131"/>
    </row>
    <row r="83" spans="1:33" ht="15" customHeight="1">
      <c r="A83" s="59"/>
      <c r="D83" s="11"/>
      <c r="E83" s="11"/>
      <c r="G83" s="10"/>
      <c r="H83" s="10"/>
      <c r="I83" s="66"/>
      <c r="J83" s="66"/>
      <c r="K83" s="10"/>
      <c r="L83" s="10"/>
      <c r="M83" s="66"/>
      <c r="N83" s="66"/>
      <c r="O83" s="10"/>
      <c r="P83" s="10"/>
      <c r="Q83" s="66"/>
      <c r="R83" s="66"/>
      <c r="S83" s="66"/>
      <c r="T83" s="10"/>
      <c r="U83" s="10"/>
      <c r="V83" s="66"/>
      <c r="W83" s="66"/>
      <c r="X83" s="10"/>
      <c r="Y83" s="10"/>
      <c r="Z83" s="66"/>
      <c r="AA83" s="66"/>
      <c r="AC83" s="41"/>
      <c r="AD83" s="67"/>
      <c r="AE83" s="43"/>
      <c r="AF83" s="67"/>
      <c r="AG83" s="12"/>
    </row>
    <row r="84" spans="1:33" ht="30" customHeight="1">
      <c r="A84" s="59"/>
      <c r="B84" s="84" t="s">
        <v>17</v>
      </c>
      <c r="C84" s="84" t="s">
        <v>5</v>
      </c>
      <c r="D84" s="158">
        <v>0.43055555555555558</v>
      </c>
      <c r="E84" s="158"/>
      <c r="F84" s="158"/>
      <c r="G84" s="145" t="str">
        <f>F69</f>
        <v>フットボールクラブガナドール大田原Ｕ１２(Ｖｉｃｔｏｒｉａ)</v>
      </c>
      <c r="H84" s="145"/>
      <c r="I84" s="145"/>
      <c r="J84" s="145"/>
      <c r="K84" s="145"/>
      <c r="L84" s="145"/>
      <c r="M84" s="145"/>
      <c r="N84" s="160">
        <f>P84+P85</f>
        <v>1</v>
      </c>
      <c r="O84" s="161" t="s">
        <v>9</v>
      </c>
      <c r="P84" s="10">
        <v>0</v>
      </c>
      <c r="Q84" s="65" t="s">
        <v>36</v>
      </c>
      <c r="R84" s="10">
        <v>2</v>
      </c>
      <c r="S84" s="161" t="s">
        <v>10</v>
      </c>
      <c r="T84" s="160">
        <f>R84+R85</f>
        <v>3</v>
      </c>
      <c r="U84" s="159" t="str">
        <f>N69</f>
        <v>ＪＦＣアミスタ市貝</v>
      </c>
      <c r="V84" s="159"/>
      <c r="W84" s="159"/>
      <c r="X84" s="159"/>
      <c r="Y84" s="159"/>
      <c r="Z84" s="159"/>
      <c r="AA84" s="159"/>
      <c r="AC84" s="143" t="s">
        <v>21</v>
      </c>
      <c r="AD84" s="144" t="s">
        <v>43</v>
      </c>
      <c r="AE84" s="130" t="s">
        <v>23</v>
      </c>
      <c r="AF84" s="130">
        <v>5</v>
      </c>
      <c r="AG84" s="131" t="s">
        <v>22</v>
      </c>
    </row>
    <row r="85" spans="1:33" ht="30" customHeight="1">
      <c r="A85" s="59"/>
      <c r="B85" s="84"/>
      <c r="C85" s="84"/>
      <c r="D85" s="158"/>
      <c r="E85" s="158"/>
      <c r="F85" s="158"/>
      <c r="G85" s="145"/>
      <c r="H85" s="145"/>
      <c r="I85" s="145"/>
      <c r="J85" s="145"/>
      <c r="K85" s="145"/>
      <c r="L85" s="145"/>
      <c r="M85" s="145"/>
      <c r="N85" s="160"/>
      <c r="O85" s="161"/>
      <c r="P85" s="10">
        <v>1</v>
      </c>
      <c r="Q85" s="65" t="s">
        <v>36</v>
      </c>
      <c r="R85" s="10">
        <v>1</v>
      </c>
      <c r="S85" s="161"/>
      <c r="T85" s="160"/>
      <c r="U85" s="159"/>
      <c r="V85" s="159"/>
      <c r="W85" s="159"/>
      <c r="X85" s="159"/>
      <c r="Y85" s="159"/>
      <c r="Z85" s="159"/>
      <c r="AA85" s="159"/>
      <c r="AC85" s="143"/>
      <c r="AD85" s="144"/>
      <c r="AE85" s="130"/>
      <c r="AF85" s="130"/>
      <c r="AG85" s="131"/>
    </row>
    <row r="86" spans="1:33" ht="15" customHeight="1">
      <c r="A86" s="59"/>
      <c r="C86" s="11"/>
      <c r="D86" s="71"/>
      <c r="E86" s="71"/>
      <c r="F86" s="71"/>
      <c r="G86" s="10"/>
      <c r="H86" s="10"/>
      <c r="I86" s="10"/>
      <c r="J86" s="10"/>
      <c r="K86" s="10"/>
      <c r="L86" s="10"/>
      <c r="M86" s="10"/>
      <c r="N86" s="70"/>
      <c r="O86" s="64"/>
      <c r="P86" s="10"/>
      <c r="Q86" s="66"/>
      <c r="R86" s="66"/>
      <c r="S86" s="64"/>
      <c r="T86" s="70"/>
      <c r="U86" s="10"/>
      <c r="V86" s="10"/>
      <c r="W86" s="10"/>
      <c r="X86" s="10"/>
      <c r="Y86" s="10"/>
      <c r="Z86" s="10"/>
      <c r="AA86" s="10"/>
      <c r="AC86" s="41"/>
      <c r="AD86" s="67"/>
      <c r="AE86" s="43"/>
      <c r="AF86" s="67"/>
      <c r="AG86" s="12"/>
    </row>
    <row r="87" spans="1:33" ht="30" customHeight="1">
      <c r="A87" s="59"/>
      <c r="B87" s="84" t="s">
        <v>16</v>
      </c>
      <c r="C87" s="84" t="s">
        <v>5</v>
      </c>
      <c r="D87" s="158">
        <v>0.43055555555555558</v>
      </c>
      <c r="E87" s="158"/>
      <c r="F87" s="158"/>
      <c r="G87" s="162" t="str">
        <f>S69</f>
        <v>ＦＣ城東(スマイリーズ)</v>
      </c>
      <c r="H87" s="162"/>
      <c r="I87" s="162"/>
      <c r="J87" s="162"/>
      <c r="K87" s="162"/>
      <c r="L87" s="162"/>
      <c r="M87" s="162"/>
      <c r="N87" s="160">
        <f>P87+P88</f>
        <v>1</v>
      </c>
      <c r="O87" s="161" t="s">
        <v>9</v>
      </c>
      <c r="P87" s="10">
        <v>1</v>
      </c>
      <c r="Q87" s="65" t="s">
        <v>36</v>
      </c>
      <c r="R87" s="10">
        <v>1</v>
      </c>
      <c r="S87" s="161" t="s">
        <v>10</v>
      </c>
      <c r="T87" s="160">
        <f>R87+R88</f>
        <v>1</v>
      </c>
      <c r="U87" s="162" t="str">
        <f>AA69</f>
        <v>ＦＣＳＨＵＪＡＫＵ(ｆｉｏｒａ)</v>
      </c>
      <c r="V87" s="162"/>
      <c r="W87" s="162"/>
      <c r="X87" s="162"/>
      <c r="Y87" s="162"/>
      <c r="Z87" s="162"/>
      <c r="AA87" s="162"/>
      <c r="AC87" s="143" t="s">
        <v>21</v>
      </c>
      <c r="AD87" s="144" t="s">
        <v>43</v>
      </c>
      <c r="AE87" s="130" t="s">
        <v>23</v>
      </c>
      <c r="AF87" s="130">
        <v>2</v>
      </c>
      <c r="AG87" s="131" t="s">
        <v>22</v>
      </c>
    </row>
    <row r="88" spans="1:33" ht="30" customHeight="1">
      <c r="A88" s="59"/>
      <c r="B88" s="84"/>
      <c r="C88" s="84"/>
      <c r="D88" s="158"/>
      <c r="E88" s="158"/>
      <c r="F88" s="158"/>
      <c r="G88" s="162"/>
      <c r="H88" s="162"/>
      <c r="I88" s="162"/>
      <c r="J88" s="162"/>
      <c r="K88" s="162"/>
      <c r="L88" s="162"/>
      <c r="M88" s="162"/>
      <c r="N88" s="160"/>
      <c r="O88" s="161"/>
      <c r="P88" s="10">
        <v>0</v>
      </c>
      <c r="Q88" s="65" t="s">
        <v>36</v>
      </c>
      <c r="R88" s="10">
        <v>0</v>
      </c>
      <c r="S88" s="161"/>
      <c r="T88" s="160"/>
      <c r="U88" s="162"/>
      <c r="V88" s="162"/>
      <c r="W88" s="162"/>
      <c r="X88" s="162"/>
      <c r="Y88" s="162"/>
      <c r="Z88" s="162"/>
      <c r="AA88" s="162"/>
      <c r="AC88" s="143"/>
      <c r="AD88" s="144"/>
      <c r="AE88" s="130"/>
      <c r="AF88" s="130"/>
      <c r="AG88" s="131"/>
    </row>
    <row r="89" spans="1:33" ht="15" customHeight="1">
      <c r="A89" s="59"/>
      <c r="D89" s="11"/>
      <c r="E89" s="11"/>
      <c r="G89" s="10"/>
      <c r="H89" s="10"/>
      <c r="I89" s="10"/>
      <c r="J89" s="10"/>
      <c r="K89" s="10"/>
      <c r="L89" s="10"/>
      <c r="M89" s="10"/>
      <c r="N89" s="66"/>
      <c r="O89" s="10"/>
      <c r="P89" s="10"/>
      <c r="Q89" s="66"/>
      <c r="R89" s="66"/>
      <c r="S89" s="66"/>
      <c r="T89" s="10"/>
      <c r="U89" s="10"/>
      <c r="V89" s="10"/>
      <c r="W89" s="10"/>
      <c r="X89" s="10"/>
      <c r="Y89" s="10"/>
      <c r="Z89" s="10"/>
      <c r="AA89" s="10"/>
      <c r="AC89" s="41"/>
      <c r="AD89" s="67"/>
      <c r="AE89" s="43"/>
      <c r="AF89" s="67"/>
      <c r="AG89" s="12"/>
    </row>
    <row r="90" spans="1:33" ht="30" customHeight="1">
      <c r="A90" s="59"/>
      <c r="B90" s="84" t="s">
        <v>17</v>
      </c>
      <c r="C90" s="84" t="s">
        <v>6</v>
      </c>
      <c r="D90" s="158">
        <v>0.4861111111111111</v>
      </c>
      <c r="E90" s="158"/>
      <c r="F90" s="158"/>
      <c r="G90" s="142" t="str">
        <f>J69</f>
        <v>ブラッドレスサッカークラブ</v>
      </c>
      <c r="H90" s="142"/>
      <c r="I90" s="142"/>
      <c r="J90" s="142"/>
      <c r="K90" s="142"/>
      <c r="L90" s="142"/>
      <c r="M90" s="142"/>
      <c r="N90" s="160">
        <f>P90+P91</f>
        <v>1</v>
      </c>
      <c r="O90" s="161" t="s">
        <v>9</v>
      </c>
      <c r="P90" s="10">
        <v>0</v>
      </c>
      <c r="Q90" s="65" t="s">
        <v>36</v>
      </c>
      <c r="R90" s="10">
        <v>2</v>
      </c>
      <c r="S90" s="161" t="s">
        <v>10</v>
      </c>
      <c r="T90" s="160">
        <f>R90+R91</f>
        <v>3</v>
      </c>
      <c r="U90" s="159" t="str">
        <f>N69</f>
        <v>ＪＦＣアミスタ市貝</v>
      </c>
      <c r="V90" s="159"/>
      <c r="W90" s="159"/>
      <c r="X90" s="159"/>
      <c r="Y90" s="159"/>
      <c r="Z90" s="159"/>
      <c r="AA90" s="159"/>
      <c r="AC90" s="143" t="s">
        <v>21</v>
      </c>
      <c r="AD90" s="144" t="s">
        <v>43</v>
      </c>
      <c r="AE90" s="130" t="s">
        <v>23</v>
      </c>
      <c r="AF90" s="130">
        <v>4</v>
      </c>
      <c r="AG90" s="131" t="s">
        <v>22</v>
      </c>
    </row>
    <row r="91" spans="1:33" ht="30" customHeight="1">
      <c r="A91" s="59"/>
      <c r="B91" s="84"/>
      <c r="C91" s="84"/>
      <c r="D91" s="158"/>
      <c r="E91" s="158"/>
      <c r="F91" s="158"/>
      <c r="G91" s="142"/>
      <c r="H91" s="142"/>
      <c r="I91" s="142"/>
      <c r="J91" s="142"/>
      <c r="K91" s="142"/>
      <c r="L91" s="142"/>
      <c r="M91" s="142"/>
      <c r="N91" s="160"/>
      <c r="O91" s="161"/>
      <c r="P91" s="10">
        <v>1</v>
      </c>
      <c r="Q91" s="65" t="s">
        <v>36</v>
      </c>
      <c r="R91" s="10">
        <v>1</v>
      </c>
      <c r="S91" s="161"/>
      <c r="T91" s="160"/>
      <c r="U91" s="159"/>
      <c r="V91" s="159"/>
      <c r="W91" s="159"/>
      <c r="X91" s="159"/>
      <c r="Y91" s="159"/>
      <c r="Z91" s="159"/>
      <c r="AA91" s="159"/>
      <c r="AC91" s="143"/>
      <c r="AD91" s="144"/>
      <c r="AE91" s="130"/>
      <c r="AF91" s="130"/>
      <c r="AG91" s="131"/>
    </row>
    <row r="92" spans="1:33" ht="15" customHeight="1">
      <c r="A92" s="59"/>
      <c r="D92" s="11"/>
      <c r="E92" s="11"/>
      <c r="G92" s="10"/>
      <c r="H92" s="10"/>
      <c r="I92" s="10"/>
      <c r="J92" s="10"/>
      <c r="K92" s="10"/>
      <c r="L92" s="10"/>
      <c r="M92" s="10"/>
      <c r="N92" s="66"/>
      <c r="O92" s="10"/>
      <c r="P92" s="10"/>
      <c r="Q92" s="66"/>
      <c r="R92" s="66"/>
      <c r="S92" s="66"/>
      <c r="T92" s="10"/>
      <c r="U92" s="10"/>
      <c r="V92" s="10"/>
      <c r="W92" s="10"/>
      <c r="X92" s="10"/>
      <c r="Y92" s="10"/>
      <c r="Z92" s="10"/>
      <c r="AA92" s="10"/>
      <c r="AC92" s="41"/>
      <c r="AD92" s="58"/>
      <c r="AE92" s="67"/>
      <c r="AF92" s="67"/>
      <c r="AG92" s="68"/>
    </row>
    <row r="93" spans="1:33" ht="30" customHeight="1">
      <c r="A93" s="59"/>
      <c r="B93" s="84" t="s">
        <v>16</v>
      </c>
      <c r="C93" s="84" t="s">
        <v>6</v>
      </c>
      <c r="D93" s="158">
        <v>0.4861111111111111</v>
      </c>
      <c r="E93" s="158"/>
      <c r="F93" s="158"/>
      <c r="G93" s="145" t="str">
        <f>W69</f>
        <v>高林・青木フットボールクラブ</v>
      </c>
      <c r="H93" s="145"/>
      <c r="I93" s="145"/>
      <c r="J93" s="145"/>
      <c r="K93" s="145"/>
      <c r="L93" s="145"/>
      <c r="M93" s="145"/>
      <c r="N93" s="160">
        <f>P93+P94</f>
        <v>0</v>
      </c>
      <c r="O93" s="161" t="s">
        <v>9</v>
      </c>
      <c r="P93" s="10">
        <v>0</v>
      </c>
      <c r="Q93" s="65" t="s">
        <v>36</v>
      </c>
      <c r="R93" s="10">
        <v>2</v>
      </c>
      <c r="S93" s="161" t="s">
        <v>10</v>
      </c>
      <c r="T93" s="160">
        <f>R93+R94</f>
        <v>4</v>
      </c>
      <c r="U93" s="159" t="str">
        <f>AA69</f>
        <v>ＦＣＳＨＵＪＡＫＵ(ｆｉｏｒａ)</v>
      </c>
      <c r="V93" s="159"/>
      <c r="W93" s="159"/>
      <c r="X93" s="159"/>
      <c r="Y93" s="159"/>
      <c r="Z93" s="159"/>
      <c r="AA93" s="159"/>
      <c r="AC93" s="143" t="s">
        <v>21</v>
      </c>
      <c r="AD93" s="144" t="s">
        <v>43</v>
      </c>
      <c r="AE93" s="130" t="s">
        <v>23</v>
      </c>
      <c r="AF93" s="130">
        <v>1</v>
      </c>
      <c r="AG93" s="131" t="s">
        <v>22</v>
      </c>
    </row>
    <row r="94" spans="1:33" ht="30" customHeight="1">
      <c r="A94" s="59"/>
      <c r="B94" s="84"/>
      <c r="C94" s="84"/>
      <c r="D94" s="158"/>
      <c r="E94" s="158"/>
      <c r="F94" s="158"/>
      <c r="G94" s="145"/>
      <c r="H94" s="145"/>
      <c r="I94" s="145"/>
      <c r="J94" s="145"/>
      <c r="K94" s="145"/>
      <c r="L94" s="145"/>
      <c r="M94" s="145"/>
      <c r="N94" s="160"/>
      <c r="O94" s="161"/>
      <c r="P94" s="10">
        <v>0</v>
      </c>
      <c r="Q94" s="65" t="s">
        <v>36</v>
      </c>
      <c r="R94" s="10">
        <v>2</v>
      </c>
      <c r="S94" s="161"/>
      <c r="T94" s="160"/>
      <c r="U94" s="159"/>
      <c r="V94" s="159"/>
      <c r="W94" s="159"/>
      <c r="X94" s="159"/>
      <c r="Y94" s="159"/>
      <c r="Z94" s="159"/>
      <c r="AA94" s="159"/>
      <c r="AC94" s="143"/>
      <c r="AD94" s="144"/>
      <c r="AE94" s="130"/>
      <c r="AF94" s="130"/>
      <c r="AG94" s="131"/>
    </row>
    <row r="95" spans="1:33" ht="30" customHeight="1">
      <c r="B95" s="11"/>
      <c r="C95" s="69"/>
      <c r="D95" s="69"/>
      <c r="E95" s="69"/>
      <c r="G95" s="10"/>
      <c r="H95" s="10"/>
      <c r="I95" s="10"/>
      <c r="J95" s="10"/>
      <c r="K95" s="10"/>
      <c r="L95" s="10"/>
      <c r="M95" s="10"/>
      <c r="N95" s="70"/>
      <c r="O95" s="64"/>
      <c r="P95" s="10"/>
      <c r="Q95" s="65"/>
      <c r="R95" s="66"/>
      <c r="S95" s="64"/>
      <c r="T95" s="70"/>
      <c r="U95" s="10"/>
      <c r="V95" s="10"/>
      <c r="W95" s="10"/>
      <c r="X95" s="10"/>
      <c r="Y95" s="10"/>
      <c r="Z95" s="10"/>
      <c r="AA95" s="10"/>
      <c r="AB95" s="58"/>
      <c r="AC95" s="58"/>
      <c r="AF95" s="58"/>
      <c r="AG95" s="58"/>
    </row>
    <row r="96" spans="1:33" ht="30" customHeight="1">
      <c r="C96" s="185" t="str">
        <f>J65 &amp;"リーグ"</f>
        <v>aリーグ</v>
      </c>
      <c r="D96" s="186"/>
      <c r="E96" s="186"/>
      <c r="F96" s="187"/>
      <c r="G96" s="121" t="str">
        <f>C98</f>
        <v>フットボールクラブガナドール大田原Ｕ１２(Ｖｉｃｔｏｒｉａ)</v>
      </c>
      <c r="H96" s="122"/>
      <c r="I96" s="163" t="str">
        <f>C100</f>
        <v>ブラッドレスサッカークラブ</v>
      </c>
      <c r="J96" s="164"/>
      <c r="K96" s="163" t="str">
        <f>C102</f>
        <v>ＪＦＣアミスタ市貝</v>
      </c>
      <c r="L96" s="164"/>
      <c r="M96" s="167" t="s">
        <v>1</v>
      </c>
      <c r="N96" s="169" t="s">
        <v>2</v>
      </c>
      <c r="O96" s="169" t="s">
        <v>37</v>
      </c>
      <c r="P96" s="169" t="s">
        <v>3</v>
      </c>
      <c r="R96" s="89" t="str">
        <f>W65 &amp;"リーグ"</f>
        <v>bリーグ</v>
      </c>
      <c r="S96" s="90"/>
      <c r="T96" s="90"/>
      <c r="U96" s="171"/>
      <c r="V96" s="163" t="str">
        <f>R98</f>
        <v>ＦＣ城東(スマイリーズ)</v>
      </c>
      <c r="W96" s="164"/>
      <c r="X96" s="163" t="str">
        <f>R100</f>
        <v>高林・青木フットボールクラブ</v>
      </c>
      <c r="Y96" s="164"/>
      <c r="Z96" s="163" t="str">
        <f>R102</f>
        <v>ＦＣＳＨＵＪＡＫＵ(ｆｉｏｒａ)</v>
      </c>
      <c r="AA96" s="164"/>
      <c r="AB96" s="169" t="s">
        <v>1</v>
      </c>
      <c r="AC96" s="169" t="s">
        <v>2</v>
      </c>
      <c r="AD96" s="169" t="s">
        <v>37</v>
      </c>
      <c r="AE96" s="169" t="s">
        <v>3</v>
      </c>
    </row>
    <row r="97" spans="1:33" ht="30" customHeight="1">
      <c r="C97" s="188"/>
      <c r="D97" s="189"/>
      <c r="E97" s="189"/>
      <c r="F97" s="190"/>
      <c r="G97" s="123"/>
      <c r="H97" s="124"/>
      <c r="I97" s="165"/>
      <c r="J97" s="166"/>
      <c r="K97" s="165"/>
      <c r="L97" s="166"/>
      <c r="M97" s="168"/>
      <c r="N97" s="170"/>
      <c r="O97" s="170"/>
      <c r="P97" s="170"/>
      <c r="R97" s="92"/>
      <c r="S97" s="93"/>
      <c r="T97" s="93"/>
      <c r="U97" s="172"/>
      <c r="V97" s="165"/>
      <c r="W97" s="166"/>
      <c r="X97" s="165"/>
      <c r="Y97" s="166"/>
      <c r="Z97" s="165"/>
      <c r="AA97" s="166"/>
      <c r="AB97" s="170"/>
      <c r="AC97" s="170"/>
      <c r="AD97" s="170"/>
      <c r="AE97" s="170"/>
    </row>
    <row r="98" spans="1:33" ht="30" customHeight="1">
      <c r="C98" s="199" t="str">
        <f>F69</f>
        <v>フットボールクラブガナドール大田原Ｕ１２(Ｖｉｃｔｏｒｉａ)</v>
      </c>
      <c r="D98" s="200"/>
      <c r="E98" s="200"/>
      <c r="F98" s="201"/>
      <c r="G98" s="125"/>
      <c r="H98" s="126"/>
      <c r="I98" s="73">
        <f>N78</f>
        <v>6</v>
      </c>
      <c r="J98" s="73">
        <f>T78</f>
        <v>1</v>
      </c>
      <c r="K98" s="73">
        <f>N84</f>
        <v>1</v>
      </c>
      <c r="L98" s="73">
        <f>T84</f>
        <v>3</v>
      </c>
      <c r="M98" s="173">
        <f>COUNTIF(G99:L99,"○")*3+COUNTIF(G99:L99,"△")</f>
        <v>3</v>
      </c>
      <c r="N98" s="175">
        <f>O98-J98-L98</f>
        <v>3</v>
      </c>
      <c r="O98" s="175">
        <f>I98+K98</f>
        <v>7</v>
      </c>
      <c r="P98" s="175">
        <v>2</v>
      </c>
      <c r="R98" s="177" t="str">
        <f>S69</f>
        <v>ＦＣ城東(スマイリーズ)</v>
      </c>
      <c r="S98" s="178"/>
      <c r="T98" s="178"/>
      <c r="U98" s="183"/>
      <c r="V98" s="125"/>
      <c r="W98" s="126"/>
      <c r="X98" s="73">
        <f>N81</f>
        <v>3</v>
      </c>
      <c r="Y98" s="73">
        <f>T81</f>
        <v>1</v>
      </c>
      <c r="Z98" s="73">
        <f>N87</f>
        <v>1</v>
      </c>
      <c r="AA98" s="73">
        <f>T87</f>
        <v>1</v>
      </c>
      <c r="AB98" s="173">
        <f>COUNTIF(V99:AA99,"○")*3+COUNTIF(V99:AA99,"△")</f>
        <v>4</v>
      </c>
      <c r="AC98" s="175">
        <f>AD98-Y98-AA98</f>
        <v>2</v>
      </c>
      <c r="AD98" s="175">
        <f>X98+Z98</f>
        <v>4</v>
      </c>
      <c r="AE98" s="175">
        <v>2</v>
      </c>
    </row>
    <row r="99" spans="1:33" ht="30" customHeight="1">
      <c r="C99" s="202"/>
      <c r="D99" s="203"/>
      <c r="E99" s="203"/>
      <c r="F99" s="204"/>
      <c r="G99" s="127"/>
      <c r="H99" s="128"/>
      <c r="I99" s="111" t="str">
        <f>IF(I98&gt;J98,"○",IF(I98&lt;J98,"×",IF(I98=J98,"△")))</f>
        <v>○</v>
      </c>
      <c r="J99" s="112"/>
      <c r="K99" s="111" t="str">
        <f>IF(K98&gt;L98,"○",IF(K98&lt;L98,"×",IF(K98=L98,"△")))</f>
        <v>×</v>
      </c>
      <c r="L99" s="112"/>
      <c r="M99" s="174"/>
      <c r="N99" s="176"/>
      <c r="O99" s="176"/>
      <c r="P99" s="176"/>
      <c r="R99" s="180"/>
      <c r="S99" s="181"/>
      <c r="T99" s="181"/>
      <c r="U99" s="184"/>
      <c r="V99" s="127"/>
      <c r="W99" s="128"/>
      <c r="X99" s="111" t="str">
        <f>IF(X98&gt;Y98,"○",IF(X98&lt;Y98,"×",IF(X98=Y98,"△")))</f>
        <v>○</v>
      </c>
      <c r="Y99" s="112"/>
      <c r="Z99" s="111" t="str">
        <f>IF(Z98&gt;AA98,"○",IF(Z98&lt;AA98,"×",IF(Z98=AA98,"△")))</f>
        <v>△</v>
      </c>
      <c r="AA99" s="112"/>
      <c r="AB99" s="174"/>
      <c r="AC99" s="176"/>
      <c r="AD99" s="176"/>
      <c r="AE99" s="176"/>
    </row>
    <row r="100" spans="1:33" ht="30" customHeight="1">
      <c r="C100" s="177" t="str">
        <f>J69</f>
        <v>ブラッドレスサッカークラブ</v>
      </c>
      <c r="D100" s="178"/>
      <c r="E100" s="178"/>
      <c r="F100" s="179"/>
      <c r="G100" s="73">
        <f>J98</f>
        <v>1</v>
      </c>
      <c r="H100" s="73">
        <f>I98</f>
        <v>6</v>
      </c>
      <c r="I100" s="125"/>
      <c r="J100" s="126"/>
      <c r="K100" s="73">
        <f>N90</f>
        <v>1</v>
      </c>
      <c r="L100" s="73">
        <f>T90</f>
        <v>3</v>
      </c>
      <c r="M100" s="173">
        <f>COUNTIF(G101:L101,"○")*3+COUNTIF(G101:L101,"△")</f>
        <v>0</v>
      </c>
      <c r="N100" s="175">
        <f>O100-H100-L100</f>
        <v>-7</v>
      </c>
      <c r="O100" s="175">
        <f>G100+K100</f>
        <v>2</v>
      </c>
      <c r="P100" s="175">
        <v>3</v>
      </c>
      <c r="R100" s="177" t="str">
        <f>W69</f>
        <v>高林・青木フットボールクラブ</v>
      </c>
      <c r="S100" s="178"/>
      <c r="T100" s="178"/>
      <c r="U100" s="183"/>
      <c r="V100" s="73">
        <f>Y98</f>
        <v>1</v>
      </c>
      <c r="W100" s="73">
        <f>X98</f>
        <v>3</v>
      </c>
      <c r="X100" s="125"/>
      <c r="Y100" s="126"/>
      <c r="Z100" s="73">
        <f>N93</f>
        <v>0</v>
      </c>
      <c r="AA100" s="73">
        <f>T93</f>
        <v>4</v>
      </c>
      <c r="AB100" s="173">
        <f>COUNTIF(V101:AA101,"○")*3+COUNTIF(V101:AA101,"△")</f>
        <v>0</v>
      </c>
      <c r="AC100" s="175">
        <f>AD100-W100-AA100</f>
        <v>-6</v>
      </c>
      <c r="AD100" s="175">
        <f>V100+Z100</f>
        <v>1</v>
      </c>
      <c r="AE100" s="175">
        <v>3</v>
      </c>
    </row>
    <row r="101" spans="1:33" ht="30" customHeight="1">
      <c r="C101" s="180"/>
      <c r="D101" s="181"/>
      <c r="E101" s="181"/>
      <c r="F101" s="182"/>
      <c r="G101" s="111" t="str">
        <f>IF(G100&gt;H100,"○",IF(G100&lt;H100,"×",IF(G100=H100,"△")))</f>
        <v>×</v>
      </c>
      <c r="H101" s="112"/>
      <c r="I101" s="127"/>
      <c r="J101" s="128"/>
      <c r="K101" s="111" t="str">
        <f>IF(K100&gt;L100,"○",IF(K100&lt;L100,"×",IF(K100=L100,"△")))</f>
        <v>×</v>
      </c>
      <c r="L101" s="112"/>
      <c r="M101" s="174"/>
      <c r="N101" s="176"/>
      <c r="O101" s="176"/>
      <c r="P101" s="176"/>
      <c r="R101" s="180"/>
      <c r="S101" s="181"/>
      <c r="T101" s="181"/>
      <c r="U101" s="184"/>
      <c r="V101" s="111" t="str">
        <f>IF(V100&gt;W100,"○",IF(V100&lt;W100,"×",IF(V100=W100,"△")))</f>
        <v>×</v>
      </c>
      <c r="W101" s="112"/>
      <c r="X101" s="127"/>
      <c r="Y101" s="128"/>
      <c r="Z101" s="111" t="str">
        <f>IF(Z100&gt;AA100,"○",IF(Z100&lt;AA100,"×",IF(Z100=AA100,"△")))</f>
        <v>×</v>
      </c>
      <c r="AA101" s="112"/>
      <c r="AB101" s="174"/>
      <c r="AC101" s="176"/>
      <c r="AD101" s="176"/>
      <c r="AE101" s="176"/>
    </row>
    <row r="102" spans="1:33" ht="30" customHeight="1">
      <c r="C102" s="236" t="str">
        <f>N69</f>
        <v>ＪＦＣアミスタ市貝</v>
      </c>
      <c r="D102" s="237"/>
      <c r="E102" s="237"/>
      <c r="F102" s="238"/>
      <c r="G102" s="73">
        <f>L98</f>
        <v>3</v>
      </c>
      <c r="H102" s="73">
        <f>K98</f>
        <v>1</v>
      </c>
      <c r="I102" s="73">
        <f>L100</f>
        <v>3</v>
      </c>
      <c r="J102" s="73">
        <f>K100</f>
        <v>1</v>
      </c>
      <c r="K102" s="125"/>
      <c r="L102" s="126"/>
      <c r="M102" s="173">
        <f>COUNTIF(G103:L103,"○")*3+COUNTIF(G103:L103,"△")</f>
        <v>6</v>
      </c>
      <c r="N102" s="175">
        <f>O102-H102-J102</f>
        <v>4</v>
      </c>
      <c r="O102" s="175">
        <f>G102+I102</f>
        <v>6</v>
      </c>
      <c r="P102" s="175">
        <v>1</v>
      </c>
      <c r="R102" s="242" t="str">
        <f>AA69</f>
        <v>ＦＣＳＨＵＪＡＫＵ(ｆｉｏｒａ)</v>
      </c>
      <c r="S102" s="243"/>
      <c r="T102" s="243"/>
      <c r="U102" s="244"/>
      <c r="V102" s="73">
        <f>AA98</f>
        <v>1</v>
      </c>
      <c r="W102" s="73">
        <f>Z98</f>
        <v>1</v>
      </c>
      <c r="X102" s="73">
        <f>AA100</f>
        <v>4</v>
      </c>
      <c r="Y102" s="73">
        <f>Z100</f>
        <v>0</v>
      </c>
      <c r="Z102" s="125"/>
      <c r="AA102" s="126"/>
      <c r="AB102" s="173">
        <f>COUNTIF(V103:AA103,"○")*3+COUNTIF(V103:AA103,"△")</f>
        <v>4</v>
      </c>
      <c r="AC102" s="175">
        <f>AD102-W102-Y102</f>
        <v>4</v>
      </c>
      <c r="AD102" s="175">
        <f>V102+X102</f>
        <v>5</v>
      </c>
      <c r="AE102" s="175">
        <v>1</v>
      </c>
    </row>
    <row r="103" spans="1:33" ht="30" customHeight="1">
      <c r="C103" s="239"/>
      <c r="D103" s="240"/>
      <c r="E103" s="240"/>
      <c r="F103" s="241"/>
      <c r="G103" s="111" t="str">
        <f>IF(G102&gt;H102,"○",IF(G102&lt;H102,"×",IF(G102=H102,"△")))</f>
        <v>○</v>
      </c>
      <c r="H103" s="112"/>
      <c r="I103" s="111" t="str">
        <f>IF(I102&gt;J102,"○",IF(I102&lt;J102,"×",IF(I102=J102,"△")))</f>
        <v>○</v>
      </c>
      <c r="J103" s="112"/>
      <c r="K103" s="127"/>
      <c r="L103" s="128"/>
      <c r="M103" s="174"/>
      <c r="N103" s="176"/>
      <c r="O103" s="176"/>
      <c r="P103" s="176"/>
      <c r="R103" s="245"/>
      <c r="S103" s="246"/>
      <c r="T103" s="246"/>
      <c r="U103" s="247"/>
      <c r="V103" s="111" t="str">
        <f>IF(V102&gt;W102,"○",IF(V102&lt;W102,"×",IF(V102=W102,"△")))</f>
        <v>△</v>
      </c>
      <c r="W103" s="112"/>
      <c r="X103" s="111" t="str">
        <f>IF(X102&gt;Y102,"○",IF(X102&lt;Y102,"×",IF(X102=Y102,"△")))</f>
        <v>○</v>
      </c>
      <c r="Y103" s="112"/>
      <c r="Z103" s="127"/>
      <c r="AA103" s="128"/>
      <c r="AB103" s="174"/>
      <c r="AC103" s="176"/>
      <c r="AD103" s="176"/>
      <c r="AE103" s="176"/>
    </row>
    <row r="104" spans="1:33" ht="30" customHeight="1"/>
    <row r="105" spans="1:33" ht="30" customHeight="1">
      <c r="A105" s="1"/>
      <c r="B105" s="196" t="s">
        <v>28</v>
      </c>
      <c r="C105" s="196"/>
      <c r="D105" s="1"/>
      <c r="E105" s="12"/>
      <c r="F105" s="12"/>
      <c r="K105" s="1"/>
      <c r="L105" s="11"/>
      <c r="M105" s="1"/>
      <c r="N105" s="32"/>
      <c r="O105" s="31"/>
      <c r="P105" s="12"/>
      <c r="Q105" s="12"/>
      <c r="R105" s="12"/>
      <c r="S105" s="12"/>
      <c r="T105" s="11"/>
      <c r="U105" s="11"/>
      <c r="V105" s="11"/>
      <c r="W105" s="11"/>
      <c r="X105" s="11"/>
      <c r="Y105" s="1"/>
      <c r="Z105" s="1"/>
      <c r="AA105" s="1"/>
      <c r="AB105" s="1"/>
      <c r="AC105" s="47"/>
      <c r="AD105" s="47" t="s">
        <v>24</v>
      </c>
      <c r="AE105" s="47" t="s">
        <v>23</v>
      </c>
      <c r="AF105" s="47" t="s">
        <v>25</v>
      </c>
      <c r="AG105" s="48"/>
    </row>
    <row r="106" spans="1:33" ht="30" customHeight="1">
      <c r="B106" s="84" t="s">
        <v>17</v>
      </c>
      <c r="C106" s="84" t="s">
        <v>7</v>
      </c>
      <c r="D106" s="140">
        <v>0.54166666666666663</v>
      </c>
      <c r="E106" s="140"/>
      <c r="F106" s="140"/>
      <c r="G106" s="84" t="s">
        <v>53</v>
      </c>
      <c r="H106" s="84"/>
      <c r="I106" s="84"/>
      <c r="J106" s="84"/>
      <c r="K106" s="84"/>
      <c r="L106" s="84"/>
      <c r="M106" s="84"/>
      <c r="N106" s="197">
        <v>1</v>
      </c>
      <c r="O106" s="198" t="s">
        <v>11</v>
      </c>
      <c r="P106" s="79">
        <v>0</v>
      </c>
      <c r="Q106" s="80" t="s">
        <v>15</v>
      </c>
      <c r="R106" s="80">
        <v>2</v>
      </c>
      <c r="S106" s="198" t="s">
        <v>12</v>
      </c>
      <c r="T106" s="197">
        <f>R106+R107+M108</f>
        <v>2</v>
      </c>
      <c r="U106" s="191" t="s">
        <v>54</v>
      </c>
      <c r="V106" s="191"/>
      <c r="W106" s="191"/>
      <c r="X106" s="191"/>
      <c r="Y106" s="191"/>
      <c r="Z106" s="191"/>
      <c r="AA106" s="191"/>
      <c r="AB106" s="1"/>
      <c r="AC106" s="84" t="s">
        <v>27</v>
      </c>
      <c r="AD106" s="84"/>
      <c r="AE106" s="84"/>
      <c r="AF106" s="84"/>
      <c r="AG106" s="84"/>
    </row>
    <row r="107" spans="1:33" ht="30" customHeight="1">
      <c r="B107" s="84"/>
      <c r="C107" s="84"/>
      <c r="D107" s="140"/>
      <c r="E107" s="140"/>
      <c r="F107" s="140"/>
      <c r="G107" s="84"/>
      <c r="H107" s="84"/>
      <c r="I107" s="84"/>
      <c r="J107" s="84"/>
      <c r="K107" s="84"/>
      <c r="L107" s="84"/>
      <c r="M107" s="84"/>
      <c r="N107" s="197"/>
      <c r="O107" s="198"/>
      <c r="P107" s="79">
        <v>1</v>
      </c>
      <c r="Q107" s="80" t="s">
        <v>15</v>
      </c>
      <c r="R107" s="80">
        <v>0</v>
      </c>
      <c r="S107" s="198"/>
      <c r="T107" s="197"/>
      <c r="U107" s="191"/>
      <c r="V107" s="191"/>
      <c r="W107" s="191"/>
      <c r="X107" s="191"/>
      <c r="Y107" s="191"/>
      <c r="Z107" s="191"/>
      <c r="AA107" s="191"/>
      <c r="AB107" s="1"/>
      <c r="AC107" s="84"/>
      <c r="AD107" s="84"/>
      <c r="AE107" s="84"/>
      <c r="AF107" s="84"/>
      <c r="AG107" s="84"/>
    </row>
    <row r="108" spans="1:33" ht="40.049999999999997" customHeight="1">
      <c r="A108" s="1"/>
      <c r="B108" s="1"/>
      <c r="C108" s="33"/>
      <c r="D108" s="33"/>
      <c r="E108" s="1"/>
      <c r="F108" s="1"/>
      <c r="G108" s="1"/>
      <c r="H108" s="1"/>
      <c r="I108" s="13"/>
      <c r="J108" s="4"/>
      <c r="K108" s="11"/>
      <c r="L108" s="10"/>
      <c r="M108" s="11"/>
      <c r="N108" s="4"/>
      <c r="O108" s="1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40.049999999999997" customHeight="1">
      <c r="A109" s="5" t="s">
        <v>13</v>
      </c>
      <c r="B109" s="18"/>
      <c r="C109" s="34"/>
      <c r="D109" s="34"/>
      <c r="E109" s="35"/>
      <c r="F109" s="35"/>
      <c r="G109" s="35"/>
      <c r="H109" s="35"/>
      <c r="I109" s="36"/>
      <c r="J109" s="5"/>
      <c r="K109" s="37"/>
      <c r="L109" s="37"/>
      <c r="M109" s="37"/>
      <c r="N109" s="5"/>
      <c r="O109" s="38"/>
      <c r="P109" s="35"/>
      <c r="Q109" s="35"/>
      <c r="R109" s="35"/>
      <c r="S109" s="35"/>
      <c r="T109" s="18"/>
      <c r="U109" s="18"/>
      <c r="V109" s="18"/>
      <c r="W109" s="18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:33" ht="40.049999999999997" customHeight="1">
      <c r="A110" s="1"/>
      <c r="B110" s="192" t="s">
        <v>14</v>
      </c>
      <c r="C110" s="192"/>
      <c r="D110" s="192"/>
      <c r="E110" s="194" t="s">
        <v>54</v>
      </c>
      <c r="F110" s="194"/>
      <c r="G110" s="194"/>
      <c r="H110" s="194"/>
      <c r="I110" s="194"/>
      <c r="J110" s="194"/>
      <c r="K110" s="194"/>
      <c r="L110" s="194"/>
      <c r="M110" s="194"/>
      <c r="N110" s="194"/>
      <c r="S110" s="192" t="s">
        <v>29</v>
      </c>
      <c r="T110" s="192"/>
      <c r="U110" s="192"/>
      <c r="V110" s="194" t="s">
        <v>53</v>
      </c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"/>
      <c r="AG110" s="1"/>
    </row>
    <row r="111" spans="1:33" ht="40.049999999999997" customHeight="1">
      <c r="A111" s="1"/>
      <c r="B111" s="192"/>
      <c r="C111" s="192"/>
      <c r="D111" s="192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S111" s="192"/>
      <c r="T111" s="192"/>
      <c r="U111" s="192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"/>
      <c r="AG111" s="1"/>
    </row>
    <row r="112" spans="1:33" ht="40.049999999999997" customHeight="1" thickBot="1">
      <c r="A112" s="1"/>
      <c r="B112" s="193"/>
      <c r="C112" s="193"/>
      <c r="D112" s="193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S112" s="193"/>
      <c r="T112" s="193"/>
      <c r="U112" s="193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"/>
      <c r="AG112" s="1"/>
    </row>
    <row r="113" spans="1:33" ht="40.049999999999997" customHeight="1" thickTop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</sheetData>
  <mergeCells count="486">
    <mergeCell ref="AC100:AC101"/>
    <mergeCell ref="AD100:AD101"/>
    <mergeCell ref="AE100:AE101"/>
    <mergeCell ref="G101:H101"/>
    <mergeCell ref="U106:AA107"/>
    <mergeCell ref="AC106:AG107"/>
    <mergeCell ref="B110:D112"/>
    <mergeCell ref="E110:N112"/>
    <mergeCell ref="S110:U112"/>
    <mergeCell ref="V110:AE112"/>
    <mergeCell ref="B105:C105"/>
    <mergeCell ref="B106:B107"/>
    <mergeCell ref="C106:C107"/>
    <mergeCell ref="D106:F107"/>
    <mergeCell ref="G106:M107"/>
    <mergeCell ref="N106:N107"/>
    <mergeCell ref="O106:O107"/>
    <mergeCell ref="S106:S107"/>
    <mergeCell ref="T106:T107"/>
    <mergeCell ref="O102:O103"/>
    <mergeCell ref="P102:P103"/>
    <mergeCell ref="R102:U103"/>
    <mergeCell ref="Z102:AA103"/>
    <mergeCell ref="Z101:AA101"/>
    <mergeCell ref="B81:B82"/>
    <mergeCell ref="B84:B85"/>
    <mergeCell ref="B87:B88"/>
    <mergeCell ref="B90:B91"/>
    <mergeCell ref="B93:B94"/>
    <mergeCell ref="AB102:AB103"/>
    <mergeCell ref="AC102:AC103"/>
    <mergeCell ref="AD102:AD103"/>
    <mergeCell ref="AE102:AE103"/>
    <mergeCell ref="G103:H103"/>
    <mergeCell ref="I103:J103"/>
    <mergeCell ref="V103:W103"/>
    <mergeCell ref="X103:Y103"/>
    <mergeCell ref="C100:F101"/>
    <mergeCell ref="I100:J101"/>
    <mergeCell ref="M100:M101"/>
    <mergeCell ref="N100:N101"/>
    <mergeCell ref="O100:O101"/>
    <mergeCell ref="P100:P101"/>
    <mergeCell ref="R100:U101"/>
    <mergeCell ref="X100:Y101"/>
    <mergeCell ref="AB100:AB101"/>
    <mergeCell ref="K101:L101"/>
    <mergeCell ref="V101:W101"/>
    <mergeCell ref="C102:F103"/>
    <mergeCell ref="K102:L103"/>
    <mergeCell ref="M102:M103"/>
    <mergeCell ref="N102:N103"/>
    <mergeCell ref="AE96:AE97"/>
    <mergeCell ref="C98:F99"/>
    <mergeCell ref="G98:H99"/>
    <mergeCell ref="M98:M99"/>
    <mergeCell ref="N98:N99"/>
    <mergeCell ref="O98:O99"/>
    <mergeCell ref="P98:P99"/>
    <mergeCell ref="R98:U99"/>
    <mergeCell ref="V98:W99"/>
    <mergeCell ref="AB98:AB99"/>
    <mergeCell ref="AC98:AC99"/>
    <mergeCell ref="AD98:AD99"/>
    <mergeCell ref="AE98:AE99"/>
    <mergeCell ref="I99:J99"/>
    <mergeCell ref="K99:L99"/>
    <mergeCell ref="X99:Y99"/>
    <mergeCell ref="Z99:AA99"/>
    <mergeCell ref="C96:F97"/>
    <mergeCell ref="G96:H97"/>
    <mergeCell ref="I96:J97"/>
    <mergeCell ref="K96:L97"/>
    <mergeCell ref="M96:M97"/>
    <mergeCell ref="N96:N97"/>
    <mergeCell ref="O96:O97"/>
    <mergeCell ref="P96:P97"/>
    <mergeCell ref="R96:U97"/>
    <mergeCell ref="AD90:AD91"/>
    <mergeCell ref="AC90:AC91"/>
    <mergeCell ref="V96:W97"/>
    <mergeCell ref="X96:Y97"/>
    <mergeCell ref="Z96:AA97"/>
    <mergeCell ref="AB96:AB97"/>
    <mergeCell ref="AC96:AC97"/>
    <mergeCell ref="AD96:AD97"/>
    <mergeCell ref="AE90:AE91"/>
    <mergeCell ref="AF90:AF91"/>
    <mergeCell ref="AG90:AG91"/>
    <mergeCell ref="C93:C94"/>
    <mergeCell ref="D93:F94"/>
    <mergeCell ref="G93:M94"/>
    <mergeCell ref="N93:N94"/>
    <mergeCell ref="O93:O94"/>
    <mergeCell ref="S93:S94"/>
    <mergeCell ref="T93:T94"/>
    <mergeCell ref="U93:AA94"/>
    <mergeCell ref="AC93:AC94"/>
    <mergeCell ref="AD93:AD94"/>
    <mergeCell ref="AE93:AE94"/>
    <mergeCell ref="AF93:AF94"/>
    <mergeCell ref="AG93:AG94"/>
    <mergeCell ref="C90:C91"/>
    <mergeCell ref="D90:F91"/>
    <mergeCell ref="G90:M91"/>
    <mergeCell ref="N90:N91"/>
    <mergeCell ref="O90:O91"/>
    <mergeCell ref="S90:S91"/>
    <mergeCell ref="T90:T91"/>
    <mergeCell ref="U90:AA91"/>
    <mergeCell ref="AD87:AD88"/>
    <mergeCell ref="AE87:AE88"/>
    <mergeCell ref="AF87:AF88"/>
    <mergeCell ref="AG87:AG88"/>
    <mergeCell ref="C84:C85"/>
    <mergeCell ref="D84:F85"/>
    <mergeCell ref="G84:M85"/>
    <mergeCell ref="N84:N85"/>
    <mergeCell ref="O84:O85"/>
    <mergeCell ref="S84:S85"/>
    <mergeCell ref="T84:T85"/>
    <mergeCell ref="C87:C88"/>
    <mergeCell ref="D87:F88"/>
    <mergeCell ref="G87:M88"/>
    <mergeCell ref="N87:N88"/>
    <mergeCell ref="O87:O88"/>
    <mergeCell ref="S87:S88"/>
    <mergeCell ref="T87:T88"/>
    <mergeCell ref="U87:AA88"/>
    <mergeCell ref="AC87:AC88"/>
    <mergeCell ref="AD78:AD79"/>
    <mergeCell ref="AE78:AE79"/>
    <mergeCell ref="AF78:AF79"/>
    <mergeCell ref="B78:B79"/>
    <mergeCell ref="U84:AA85"/>
    <mergeCell ref="AC84:AC85"/>
    <mergeCell ref="AG78:AG79"/>
    <mergeCell ref="C81:C82"/>
    <mergeCell ref="D81:F82"/>
    <mergeCell ref="G81:M82"/>
    <mergeCell ref="N81:N82"/>
    <mergeCell ref="O81:O82"/>
    <mergeCell ref="S81:S82"/>
    <mergeCell ref="T81:T82"/>
    <mergeCell ref="U81:AA82"/>
    <mergeCell ref="AC81:AC82"/>
    <mergeCell ref="AD81:AD82"/>
    <mergeCell ref="AE81:AE82"/>
    <mergeCell ref="AF81:AF82"/>
    <mergeCell ref="AG81:AG82"/>
    <mergeCell ref="AD84:AD85"/>
    <mergeCell ref="AE84:AE85"/>
    <mergeCell ref="AF84:AF85"/>
    <mergeCell ref="AG84:AG85"/>
    <mergeCell ref="C78:C79"/>
    <mergeCell ref="D78:F79"/>
    <mergeCell ref="G78:M79"/>
    <mergeCell ref="N78:N79"/>
    <mergeCell ref="O78:O79"/>
    <mergeCell ref="S78:S79"/>
    <mergeCell ref="T78:T79"/>
    <mergeCell ref="U78:AA79"/>
    <mergeCell ref="AC78:AC79"/>
    <mergeCell ref="B68:C68"/>
    <mergeCell ref="F68:G68"/>
    <mergeCell ref="J68:K68"/>
    <mergeCell ref="N68:O68"/>
    <mergeCell ref="S68:T68"/>
    <mergeCell ref="W68:X68"/>
    <mergeCell ref="AA68:AB68"/>
    <mergeCell ref="AE68:AF68"/>
    <mergeCell ref="B69:C76"/>
    <mergeCell ref="F69:G76"/>
    <mergeCell ref="J69:K76"/>
    <mergeCell ref="N69:O76"/>
    <mergeCell ref="S69:T76"/>
    <mergeCell ref="W69:X76"/>
    <mergeCell ref="AA69:AB76"/>
    <mergeCell ref="AE69:AF76"/>
    <mergeCell ref="AG38:AG39"/>
    <mergeCell ref="B40:B41"/>
    <mergeCell ref="C40:C41"/>
    <mergeCell ref="D40:F41"/>
    <mergeCell ref="G40:M41"/>
    <mergeCell ref="N40:N41"/>
    <mergeCell ref="O40:O41"/>
    <mergeCell ref="S40:S41"/>
    <mergeCell ref="T40:T41"/>
    <mergeCell ref="U38:AA39"/>
    <mergeCell ref="AB38:AB39"/>
    <mergeCell ref="AC38:AC39"/>
    <mergeCell ref="AD38:AD39"/>
    <mergeCell ref="AE38:AE39"/>
    <mergeCell ref="AF38:AF39"/>
    <mergeCell ref="B38:B39"/>
    <mergeCell ref="C38:C39"/>
    <mergeCell ref="D38:F39"/>
    <mergeCell ref="G38:M39"/>
    <mergeCell ref="N38:N39"/>
    <mergeCell ref="O38:O39"/>
    <mergeCell ref="A61:AG61"/>
    <mergeCell ref="T63:W63"/>
    <mergeCell ref="X63:AG63"/>
    <mergeCell ref="J65:K65"/>
    <mergeCell ref="W65:X65"/>
    <mergeCell ref="AB40:AB41"/>
    <mergeCell ref="AC40:AC41"/>
    <mergeCell ref="AD40:AD41"/>
    <mergeCell ref="AE40:AE41"/>
    <mergeCell ref="AF40:AF41"/>
    <mergeCell ref="AG40:AG41"/>
    <mergeCell ref="U40:AA41"/>
    <mergeCell ref="B58:E59"/>
    <mergeCell ref="J58:K59"/>
    <mergeCell ref="L58:L59"/>
    <mergeCell ref="M58:M59"/>
    <mergeCell ref="N58:N59"/>
    <mergeCell ref="F59:G59"/>
    <mergeCell ref="H59:I59"/>
    <mergeCell ref="N52:N53"/>
    <mergeCell ref="B54:E55"/>
    <mergeCell ref="F54:G55"/>
    <mergeCell ref="L54:L55"/>
    <mergeCell ref="M54:M55"/>
    <mergeCell ref="B34:B35"/>
    <mergeCell ref="C34:C35"/>
    <mergeCell ref="D34:F35"/>
    <mergeCell ref="G34:M35"/>
    <mergeCell ref="N34:N35"/>
    <mergeCell ref="U36:AA37"/>
    <mergeCell ref="AB36:AB37"/>
    <mergeCell ref="AC36:AC37"/>
    <mergeCell ref="AD36:AD37"/>
    <mergeCell ref="AD30:AD31"/>
    <mergeCell ref="AE30:AE31"/>
    <mergeCell ref="AF30:AF31"/>
    <mergeCell ref="B30:B31"/>
    <mergeCell ref="C30:C31"/>
    <mergeCell ref="D30:F31"/>
    <mergeCell ref="S38:S39"/>
    <mergeCell ref="T38:T39"/>
    <mergeCell ref="T36:T37"/>
    <mergeCell ref="AE34:AE35"/>
    <mergeCell ref="AF34:AF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AB32:AB33"/>
    <mergeCell ref="AC32:AC33"/>
    <mergeCell ref="AD32:AD33"/>
    <mergeCell ref="AE32:AE33"/>
    <mergeCell ref="O34:O35"/>
    <mergeCell ref="AF36:AF37"/>
    <mergeCell ref="AG36:AG37"/>
    <mergeCell ref="AF32:AF33"/>
    <mergeCell ref="AG32:AG33"/>
    <mergeCell ref="AG34:AG35"/>
    <mergeCell ref="AE36:AE37"/>
    <mergeCell ref="G30:M31"/>
    <mergeCell ref="N30:N31"/>
    <mergeCell ref="O30:O31"/>
    <mergeCell ref="S30:S31"/>
    <mergeCell ref="T30:T31"/>
    <mergeCell ref="T28:T29"/>
    <mergeCell ref="AE26:AE27"/>
    <mergeCell ref="AF26:AF27"/>
    <mergeCell ref="AG26:AG27"/>
    <mergeCell ref="U26:AA27"/>
    <mergeCell ref="AB26:AB27"/>
    <mergeCell ref="AC26:AC27"/>
    <mergeCell ref="AD26:AD27"/>
    <mergeCell ref="AF28:AF29"/>
    <mergeCell ref="AG28:AG29"/>
    <mergeCell ref="U28:AA29"/>
    <mergeCell ref="AB28:AB29"/>
    <mergeCell ref="AC28:AC29"/>
    <mergeCell ref="AD28:AD29"/>
    <mergeCell ref="AE28:AE29"/>
    <mergeCell ref="AG30:AG31"/>
    <mergeCell ref="U30:AA31"/>
    <mergeCell ref="AB30:AB31"/>
    <mergeCell ref="AC30:AC31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B26:B27"/>
    <mergeCell ref="C26:C27"/>
    <mergeCell ref="D26:F27"/>
    <mergeCell ref="G26:M27"/>
    <mergeCell ref="N26:N27"/>
    <mergeCell ref="O26:O27"/>
    <mergeCell ref="AF24:AF25"/>
    <mergeCell ref="AG24:AG25"/>
    <mergeCell ref="AG22:AG23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U22:AA23"/>
    <mergeCell ref="AB22:AB23"/>
    <mergeCell ref="AC22:AC23"/>
    <mergeCell ref="AD22:AD23"/>
    <mergeCell ref="AE22:AE23"/>
    <mergeCell ref="AF22:AF23"/>
    <mergeCell ref="B22:B23"/>
    <mergeCell ref="C22:C23"/>
    <mergeCell ref="D22:F23"/>
    <mergeCell ref="G22:M23"/>
    <mergeCell ref="N22:N23"/>
    <mergeCell ref="O22:O23"/>
    <mergeCell ref="U20:AA21"/>
    <mergeCell ref="AB20:AB21"/>
    <mergeCell ref="AC20:AC21"/>
    <mergeCell ref="AD20:AD21"/>
    <mergeCell ref="AE20:AE21"/>
    <mergeCell ref="AB24:AB25"/>
    <mergeCell ref="AC24:AC25"/>
    <mergeCell ref="AD24:AD25"/>
    <mergeCell ref="AE24:AE25"/>
    <mergeCell ref="S22:S23"/>
    <mergeCell ref="T22:T23"/>
    <mergeCell ref="T20:T21"/>
    <mergeCell ref="AE18:AE19"/>
    <mergeCell ref="AF18:AF19"/>
    <mergeCell ref="AG18:AG19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B18:B19"/>
    <mergeCell ref="C18:C19"/>
    <mergeCell ref="D18:F19"/>
    <mergeCell ref="G18:M19"/>
    <mergeCell ref="N18:N19"/>
    <mergeCell ref="O18:O19"/>
    <mergeCell ref="AF20:AF21"/>
    <mergeCell ref="AG20:AG21"/>
    <mergeCell ref="R56:AF57"/>
    <mergeCell ref="B56:E57"/>
    <mergeCell ref="H56:I57"/>
    <mergeCell ref="L56:L57"/>
    <mergeCell ref="M56:M57"/>
    <mergeCell ref="N56:N57"/>
    <mergeCell ref="F57:G57"/>
    <mergeCell ref="J57:K57"/>
    <mergeCell ref="R51:U52"/>
    <mergeCell ref="AB51:AC52"/>
    <mergeCell ref="AD51:AD52"/>
    <mergeCell ref="AE51:AE52"/>
    <mergeCell ref="AF51:AF52"/>
    <mergeCell ref="V52:W52"/>
    <mergeCell ref="X52:Y52"/>
    <mergeCell ref="Z52:AA52"/>
    <mergeCell ref="Z49:AA50"/>
    <mergeCell ref="AD49:AD50"/>
    <mergeCell ref="AE49:AE50"/>
    <mergeCell ref="AF49:AF50"/>
    <mergeCell ref="F50:G50"/>
    <mergeCell ref="N54:N55"/>
    <mergeCell ref="H55:I55"/>
    <mergeCell ref="J55:K55"/>
    <mergeCell ref="B52:E53"/>
    <mergeCell ref="F52:G53"/>
    <mergeCell ref="H52:I53"/>
    <mergeCell ref="J52:K53"/>
    <mergeCell ref="L52:L53"/>
    <mergeCell ref="M52:M53"/>
    <mergeCell ref="H50:I50"/>
    <mergeCell ref="V50:W50"/>
    <mergeCell ref="X50:Y50"/>
    <mergeCell ref="AB50:AC50"/>
    <mergeCell ref="B49:E50"/>
    <mergeCell ref="J49:K50"/>
    <mergeCell ref="L49:L50"/>
    <mergeCell ref="M49:M50"/>
    <mergeCell ref="N49:N50"/>
    <mergeCell ref="R49:U50"/>
    <mergeCell ref="AD45:AD46"/>
    <mergeCell ref="AE45:AE46"/>
    <mergeCell ref="B45:E46"/>
    <mergeCell ref="F45:G46"/>
    <mergeCell ref="X47:Y48"/>
    <mergeCell ref="AD47:AD48"/>
    <mergeCell ref="AE47:AE48"/>
    <mergeCell ref="AF47:AF48"/>
    <mergeCell ref="F48:G48"/>
    <mergeCell ref="J48:K48"/>
    <mergeCell ref="V48:W48"/>
    <mergeCell ref="Z48:AA48"/>
    <mergeCell ref="AB48:AC48"/>
    <mergeCell ref="X43:Y44"/>
    <mergeCell ref="Z43:AA44"/>
    <mergeCell ref="B47:E48"/>
    <mergeCell ref="H47:I48"/>
    <mergeCell ref="L47:L48"/>
    <mergeCell ref="M47:M48"/>
    <mergeCell ref="N47:N48"/>
    <mergeCell ref="R47:U48"/>
    <mergeCell ref="V45:W46"/>
    <mergeCell ref="AD8:AE15"/>
    <mergeCell ref="B43:E44"/>
    <mergeCell ref="F43:G44"/>
    <mergeCell ref="H43:I44"/>
    <mergeCell ref="J43:K44"/>
    <mergeCell ref="L43:L44"/>
    <mergeCell ref="AF45:AF46"/>
    <mergeCell ref="H46:I46"/>
    <mergeCell ref="J46:K46"/>
    <mergeCell ref="X46:Y46"/>
    <mergeCell ref="Z46:AA46"/>
    <mergeCell ref="AB46:AC46"/>
    <mergeCell ref="AB43:AC44"/>
    <mergeCell ref="AD43:AD44"/>
    <mergeCell ref="AE43:AE44"/>
    <mergeCell ref="AF43:AF44"/>
    <mergeCell ref="L45:L46"/>
    <mergeCell ref="M45:M46"/>
    <mergeCell ref="N45:N46"/>
    <mergeCell ref="R45:U46"/>
    <mergeCell ref="M43:M44"/>
    <mergeCell ref="N43:N44"/>
    <mergeCell ref="R43:U44"/>
    <mergeCell ref="V43:W44"/>
    <mergeCell ref="C8:D15"/>
    <mergeCell ref="F8:G15"/>
    <mergeCell ref="I8:J15"/>
    <mergeCell ref="L8:M15"/>
    <mergeCell ref="O8:P15"/>
    <mergeCell ref="R8:S15"/>
    <mergeCell ref="U8:V15"/>
    <mergeCell ref="X8:Y15"/>
    <mergeCell ref="AA8:AB15"/>
    <mergeCell ref="A1:AG1"/>
    <mergeCell ref="T3:W3"/>
    <mergeCell ref="X3:AG3"/>
    <mergeCell ref="F5:G5"/>
    <mergeCell ref="O5:P5"/>
    <mergeCell ref="C7:D7"/>
    <mergeCell ref="F7:G7"/>
    <mergeCell ref="I7:J7"/>
    <mergeCell ref="L7:M7"/>
    <mergeCell ref="O7:P7"/>
    <mergeCell ref="R7:S7"/>
    <mergeCell ref="U7:V7"/>
    <mergeCell ref="X7:Y7"/>
    <mergeCell ref="AA7:AB7"/>
    <mergeCell ref="AD7:AE7"/>
  </mergeCells>
  <phoneticPr fontId="2"/>
  <printOptions horizontalCentered="1"/>
  <pageMargins left="0.59055118110236227" right="0.59055118110236227" top="0.59055118110236227" bottom="0.59055118110236227" header="0" footer="0.51181102362204722"/>
  <pageSetup paperSize="9" scale="49" fitToHeight="0" orientation="portrait" horizontalDpi="4294967293" verticalDpi="360" r:id="rId1"/>
  <headerFooter alignWithMargins="0"/>
  <rowBreaks count="1" manualBreakCount="1">
    <brk id="59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U12女子</vt:lpstr>
      <vt:lpstr>U12女子!Print_Area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2025-10-18T07:22:21Z</cp:lastPrinted>
  <dcterms:created xsi:type="dcterms:W3CDTF">2005-09-26T14:53:02Z</dcterms:created>
  <dcterms:modified xsi:type="dcterms:W3CDTF">2025-10-19T12:16:30Z</dcterms:modified>
</cp:coreProperties>
</file>