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1F26CE4-85D1-40A0-8654-09FEA6E77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連盟" sheetId="2" r:id="rId1"/>
    <sheet name="各大会" sheetId="3" r:id="rId2"/>
  </sheets>
  <externalReferences>
    <externalReference r:id="rId3"/>
    <externalReference r:id="rId4"/>
    <externalReference r:id="rId5"/>
  </externalReferences>
  <definedNames>
    <definedName name="_xlnm.Print_Area" localSheetId="0">連盟!$A$1:$F$51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3" l="1"/>
  <c r="C134" i="3"/>
  <c r="D133" i="3"/>
  <c r="E133" i="3" s="1"/>
  <c r="E132" i="3"/>
  <c r="E131" i="3"/>
  <c r="E130" i="3"/>
  <c r="D129" i="3"/>
  <c r="E129" i="3" s="1"/>
  <c r="E128" i="3"/>
  <c r="E127" i="3"/>
  <c r="E126" i="3"/>
  <c r="D125" i="3"/>
  <c r="E125" i="3" s="1"/>
  <c r="E124" i="3"/>
  <c r="E123" i="3"/>
  <c r="E122" i="3"/>
  <c r="D121" i="3"/>
  <c r="E121" i="3" s="1"/>
  <c r="D120" i="3"/>
  <c r="E120" i="3" s="1"/>
  <c r="E119" i="3"/>
  <c r="E118" i="3"/>
  <c r="D114" i="3"/>
  <c r="C114" i="3"/>
  <c r="E113" i="3"/>
  <c r="E112" i="3"/>
  <c r="E111" i="3"/>
  <c r="E110" i="3"/>
  <c r="D110" i="3"/>
  <c r="C110" i="3"/>
  <c r="E109" i="3"/>
  <c r="E108" i="3"/>
  <c r="D107" i="3"/>
  <c r="E107" i="3" s="1"/>
  <c r="C107" i="3"/>
  <c r="D98" i="3"/>
  <c r="D100" i="3" s="1"/>
  <c r="C98" i="3"/>
  <c r="E96" i="3"/>
  <c r="E95" i="3"/>
  <c r="E94" i="3"/>
  <c r="E93" i="3"/>
  <c r="E92" i="3"/>
  <c r="E91" i="3"/>
  <c r="E90" i="3"/>
  <c r="E89" i="3"/>
  <c r="E88" i="3"/>
  <c r="E87" i="3"/>
  <c r="E86" i="3"/>
  <c r="E85" i="3"/>
  <c r="E83" i="3"/>
  <c r="E82" i="3"/>
  <c r="C78" i="3"/>
  <c r="E78" i="3" s="1"/>
  <c r="E77" i="3"/>
  <c r="E76" i="3"/>
  <c r="E75" i="3"/>
  <c r="E74" i="3"/>
  <c r="C67" i="3"/>
  <c r="E66" i="3"/>
  <c r="E65" i="3"/>
  <c r="E64" i="3"/>
  <c r="E63" i="3"/>
  <c r="E61" i="3"/>
  <c r="E60" i="3"/>
  <c r="E59" i="3"/>
  <c r="D58" i="3"/>
  <c r="E58" i="3" s="1"/>
  <c r="E57" i="3"/>
  <c r="E56" i="3"/>
  <c r="D56" i="3"/>
  <c r="E55" i="3"/>
  <c r="D54" i="3"/>
  <c r="E54" i="3" s="1"/>
  <c r="D53" i="3"/>
  <c r="E52" i="3"/>
  <c r="E51" i="3"/>
  <c r="D47" i="3"/>
  <c r="E47" i="3" s="1"/>
  <c r="C47" i="3"/>
  <c r="E46" i="3"/>
  <c r="E45" i="3"/>
  <c r="E44" i="3"/>
  <c r="E43" i="3"/>
  <c r="C34" i="3"/>
  <c r="E34" i="3" s="1"/>
  <c r="E33" i="3"/>
  <c r="E32" i="3"/>
  <c r="E31" i="3"/>
  <c r="E30" i="3"/>
  <c r="D29" i="3"/>
  <c r="E29" i="3" s="1"/>
  <c r="E28" i="3"/>
  <c r="E27" i="3"/>
  <c r="D26" i="3"/>
  <c r="E26" i="3" s="1"/>
  <c r="D25" i="3"/>
  <c r="D34" i="3" s="1"/>
  <c r="E24" i="3"/>
  <c r="E23" i="3"/>
  <c r="E22" i="3"/>
  <c r="E21" i="3"/>
  <c r="E20" i="3"/>
  <c r="E19" i="3"/>
  <c r="E18" i="3"/>
  <c r="E13" i="3"/>
  <c r="E12" i="3"/>
  <c r="E11" i="3"/>
  <c r="D10" i="3"/>
  <c r="D14" i="3" s="1"/>
  <c r="D36" i="3" s="1"/>
  <c r="C10" i="3"/>
  <c r="C14" i="3" s="1"/>
  <c r="E14" i="3" s="1"/>
  <c r="E9" i="3"/>
  <c r="E8" i="3"/>
  <c r="E7" i="3"/>
  <c r="D67" i="3" l="1"/>
  <c r="E67" i="3" s="1"/>
  <c r="E25" i="3"/>
  <c r="E98" i="3"/>
  <c r="E10" i="3"/>
  <c r="D134" i="3"/>
  <c r="E134" i="3" s="1"/>
  <c r="E114" i="3"/>
  <c r="E53" i="3"/>
  <c r="D136" i="3" l="1"/>
  <c r="E12" i="2" l="1"/>
  <c r="E11" i="2"/>
  <c r="E10" i="2"/>
  <c r="E9" i="2"/>
  <c r="E23" i="2" l="1"/>
  <c r="E22" i="2"/>
  <c r="D8" i="2" l="1"/>
  <c r="D13" i="2" s="1"/>
  <c r="E43" i="2" l="1"/>
  <c r="E42" i="2"/>
  <c r="E41" i="2"/>
  <c r="E40" i="2"/>
  <c r="E39" i="2"/>
  <c r="E38" i="2"/>
  <c r="E37" i="2"/>
  <c r="E36" i="2"/>
  <c r="D35" i="2"/>
  <c r="E35" i="2" s="1"/>
  <c r="E34" i="2"/>
  <c r="E33" i="2"/>
  <c r="E32" i="2"/>
  <c r="E31" i="2"/>
  <c r="D30" i="2"/>
  <c r="C30" i="2"/>
  <c r="E29" i="2"/>
  <c r="E28" i="2"/>
  <c r="E27" i="2"/>
  <c r="E26" i="2"/>
  <c r="E25" i="2"/>
  <c r="E24" i="2"/>
  <c r="E21" i="2"/>
  <c r="E20" i="2"/>
  <c r="E19" i="2"/>
  <c r="E18" i="2"/>
  <c r="D17" i="2"/>
  <c r="C17" i="2"/>
  <c r="C13" i="2"/>
  <c r="E7" i="2"/>
  <c r="E6" i="2"/>
  <c r="C44" i="2" l="1"/>
  <c r="C46" i="2" s="1"/>
  <c r="E30" i="2"/>
  <c r="E17" i="2"/>
  <c r="E13" i="2"/>
  <c r="E8" i="2"/>
  <c r="D44" i="2"/>
  <c r="E44" i="2" l="1"/>
  <c r="D46" i="2"/>
</calcChain>
</file>

<file path=xl/sharedStrings.xml><?xml version="1.0" encoding="utf-8"?>
<sst xmlns="http://schemas.openxmlformats.org/spreadsheetml/2006/main" count="286" uniqueCount="123">
  <si>
    <t>Ⅰ　収入の部</t>
    <rPh sb="2" eb="4">
      <t>シュウニュウ</t>
    </rPh>
    <rPh sb="5" eb="6">
      <t>ブ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</si>
  <si>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</si>
  <si>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</si>
  <si>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増減</t>
    <rPh sb="0" eb="2">
      <t>ゾウゲン</t>
    </rPh>
    <phoneticPr fontId="2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</si>
  <si>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</si>
  <si>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</si>
  <si>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</si>
  <si>
    <t>Ⅲ　残　　額</t>
    <rPh sb="2" eb="3">
      <t>ザン</t>
    </rPh>
    <rPh sb="5" eb="6">
      <t>ガク</t>
    </rPh>
    <phoneticPr fontId="2"/>
  </si>
  <si>
    <t>備　　　　　考</t>
    <rPh sb="0" eb="1">
      <t>ビ</t>
    </rPh>
    <rPh sb="6" eb="7">
      <t>コウ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</si>
  <si>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</si>
  <si>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</si>
  <si>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</si>
  <si>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</si>
  <si>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</si>
  <si>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項　　　目</t>
    <rPh sb="0" eb="1">
      <t>コウ</t>
    </rPh>
    <rPh sb="4" eb="5">
      <t>メ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</si>
  <si>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</si>
  <si>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登録金</t>
    <rPh sb="0" eb="2">
      <t>トウロク</t>
    </rPh>
    <rPh sb="2" eb="3">
      <t>キン</t>
    </rPh>
    <phoneticPr fontId="2"/>
  </si>
  <si>
    <t>県協会チーム登録還付金</t>
    <rPh sb="0" eb="1">
      <t>ケン</t>
    </rPh>
    <rPh sb="1" eb="3">
      <t>キョウカイ</t>
    </rPh>
    <rPh sb="6" eb="8">
      <t>トウロク</t>
    </rPh>
    <rPh sb="8" eb="11">
      <t>カンプキン</t>
    </rPh>
    <phoneticPr fontId="2"/>
  </si>
  <si>
    <t>雑収入</t>
    <rPh sb="0" eb="3">
      <t>ザツシュウニュウ</t>
    </rPh>
    <phoneticPr fontId="2"/>
  </si>
  <si>
    <t>利息等</t>
    <rPh sb="0" eb="2">
      <t>リソク</t>
    </rPh>
    <rPh sb="2" eb="3">
      <t>トウ</t>
    </rPh>
    <phoneticPr fontId="2"/>
  </si>
  <si>
    <t>理事会　旅費　1,000円/人</t>
    <rPh sb="0" eb="3">
      <t>リジカイ</t>
    </rPh>
    <rPh sb="4" eb="6">
      <t>リョヒ</t>
    </rPh>
    <rPh sb="8" eb="13">
      <t>０００エン</t>
    </rPh>
    <rPh sb="14" eb="15">
      <t>ニン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</si>
  <si>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</si>
  <si>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</si>
  <si>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</si>
  <si>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</si>
  <si>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消耗品費</t>
    <rPh sb="0" eb="3">
      <t>ショウモウヒン</t>
    </rPh>
    <rPh sb="3" eb="4">
      <t>ヒ</t>
    </rPh>
    <phoneticPr fontId="2"/>
  </si>
  <si>
    <t>消耗備品費</t>
    <rPh sb="0" eb="2">
      <t>ショウモウ</t>
    </rPh>
    <rPh sb="2" eb="5">
      <t>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</si>
  <si>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</si>
  <si>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接待交際費</t>
    <rPh sb="0" eb="2">
      <t>セッタイ</t>
    </rPh>
    <rPh sb="2" eb="5">
      <t>コウサイヒ</t>
    </rPh>
    <phoneticPr fontId="2"/>
  </si>
  <si>
    <t>大会参加費補助</t>
    <rPh sb="0" eb="2">
      <t>タイカイ</t>
    </rPh>
    <rPh sb="2" eb="5">
      <t>サンカヒ</t>
    </rPh>
    <rPh sb="5" eb="7">
      <t>ホジョ</t>
    </rPh>
    <phoneticPr fontId="2"/>
  </si>
  <si>
    <t>全日本選抜</t>
    <rPh sb="0" eb="3">
      <t>ゼンニホン</t>
    </rPh>
    <rPh sb="3" eb="5">
      <t>センバツ</t>
    </rPh>
    <phoneticPr fontId="2"/>
  </si>
  <si>
    <t>全日本女子選抜</t>
    <rPh sb="0" eb="3">
      <t>ゼンニホン</t>
    </rPh>
    <rPh sb="3" eb="5">
      <t>ジョシ</t>
    </rPh>
    <rPh sb="5" eb="7">
      <t>センバツ</t>
    </rPh>
    <phoneticPr fontId="2"/>
  </si>
  <si>
    <t>全国青年大会</t>
    <rPh sb="0" eb="2">
      <t>ゼンコク</t>
    </rPh>
    <rPh sb="2" eb="4">
      <t>セイネン</t>
    </rPh>
    <rPh sb="4" eb="6">
      <t>タイカイ</t>
    </rPh>
    <phoneticPr fontId="2"/>
  </si>
  <si>
    <t>長野オープン</t>
    <rPh sb="0" eb="2">
      <t>ナガノ</t>
    </rPh>
    <phoneticPr fontId="2"/>
  </si>
  <si>
    <t>大会補助費</t>
    <rPh sb="0" eb="2">
      <t>タイカイ</t>
    </rPh>
    <rPh sb="2" eb="4">
      <t>ホジョ</t>
    </rPh>
    <rPh sb="4" eb="5">
      <t>ヒ</t>
    </rPh>
    <phoneticPr fontId="2"/>
  </si>
  <si>
    <t>U-18&amp;大学</t>
    <rPh sb="5" eb="7">
      <t>ダイガク</t>
    </rPh>
    <phoneticPr fontId="2"/>
  </si>
  <si>
    <t>全日本女子</t>
    <rPh sb="0" eb="3">
      <t>ゼンニホン</t>
    </rPh>
    <rPh sb="3" eb="5">
      <t>ジョシ</t>
    </rPh>
    <phoneticPr fontId="2"/>
  </si>
  <si>
    <t>U-15&amp;U-15女子</t>
    <rPh sb="9" eb="11">
      <t>ジョシ</t>
    </rPh>
    <phoneticPr fontId="2"/>
  </si>
  <si>
    <t>全日本</t>
    <rPh sb="0" eb="3">
      <t>ゼンニホン</t>
    </rPh>
    <phoneticPr fontId="2"/>
  </si>
  <si>
    <t>宇都宮カップ</t>
    <rPh sb="0" eb="3">
      <t>ウツノミヤ</t>
    </rPh>
    <phoneticPr fontId="2"/>
  </si>
  <si>
    <t>県リーグ＆女子リーグ</t>
    <rPh sb="0" eb="1">
      <t>ケン</t>
    </rPh>
    <rPh sb="5" eb="7">
      <t>ジョシ</t>
    </rPh>
    <phoneticPr fontId="2"/>
  </si>
  <si>
    <t>5,000円×３１チーム</t>
    <rPh sb="1" eb="6">
      <t>０００エン</t>
    </rPh>
    <phoneticPr fontId="2"/>
  </si>
  <si>
    <t>第6回</t>
    <rPh sb="0" eb="1">
      <t>ダイ</t>
    </rPh>
    <rPh sb="2" eb="3">
      <t>カイ</t>
    </rPh>
    <phoneticPr fontId="2"/>
  </si>
  <si>
    <t>以上、報告いたします。</t>
    <rPh sb="0" eb="2">
      <t>イジョウ</t>
    </rPh>
    <rPh sb="3" eb="5">
      <t>ホウコク</t>
    </rPh>
    <phoneticPr fontId="2"/>
  </si>
  <si>
    <t>栃木県フットサル連盟　会長　螺良　昭人</t>
    <rPh sb="0" eb="3">
      <t>トチギケン</t>
    </rPh>
    <rPh sb="8" eb="10">
      <t>レンメイ</t>
    </rPh>
    <rPh sb="11" eb="13">
      <t>カイチョウ</t>
    </rPh>
    <rPh sb="14" eb="16">
      <t>ツブラ</t>
    </rPh>
    <rPh sb="17" eb="19">
      <t>アキヒト</t>
    </rPh>
    <phoneticPr fontId="2"/>
  </si>
  <si>
    <t>補助金収入(日本FF連盟)</t>
    <rPh sb="0" eb="3">
      <t>ホジョキン</t>
    </rPh>
    <rPh sb="3" eb="5">
      <t>シュウニュウ</t>
    </rPh>
    <rPh sb="6" eb="8">
      <t>ニホン</t>
    </rPh>
    <rPh sb="10" eb="12">
      <t>レンメイ</t>
    </rPh>
    <phoneticPr fontId="2"/>
  </si>
  <si>
    <t>関東大会及び会議等の旅費・宿泊費</t>
    <rPh sb="0" eb="2">
      <t>カントウ</t>
    </rPh>
    <rPh sb="2" eb="4">
      <t>タイカイ</t>
    </rPh>
    <rPh sb="4" eb="5">
      <t>オヨ</t>
    </rPh>
    <rPh sb="6" eb="8">
      <t>カイギ</t>
    </rPh>
    <rPh sb="8" eb="9">
      <t>トウ</t>
    </rPh>
    <rPh sb="10" eb="12">
      <t>リョヒ</t>
    </rPh>
    <rPh sb="13" eb="16">
      <t>シュクハクヒ</t>
    </rPh>
    <phoneticPr fontId="2"/>
  </si>
  <si>
    <t>選抜活動各大会補助</t>
    <rPh sb="0" eb="2">
      <t>センバツ</t>
    </rPh>
    <rPh sb="2" eb="4">
      <t>カツドウ</t>
    </rPh>
    <rPh sb="4" eb="7">
      <t>カクタイカイ</t>
    </rPh>
    <rPh sb="7" eb="9">
      <t>ホジョ</t>
    </rPh>
    <phoneticPr fontId="2"/>
  </si>
  <si>
    <t>祝賀会、葬儀香典等</t>
    <rPh sb="0" eb="3">
      <t>シュクガカイ</t>
    </rPh>
    <rPh sb="4" eb="6">
      <t>ソウギ</t>
    </rPh>
    <rPh sb="6" eb="8">
      <t>コウデン</t>
    </rPh>
    <rPh sb="8" eb="9">
      <t>トウ</t>
    </rPh>
    <phoneticPr fontId="2"/>
  </si>
  <si>
    <t>次年度に繰り越す</t>
    <rPh sb="0" eb="3">
      <t>ジネンド</t>
    </rPh>
    <rPh sb="4" eb="5">
      <t>ク</t>
    </rPh>
    <rPh sb="6" eb="7">
      <t>コ</t>
    </rPh>
    <phoneticPr fontId="2"/>
  </si>
  <si>
    <t>ゼビオ分配金</t>
    <rPh sb="3" eb="6">
      <t>ブンパイキン</t>
    </rPh>
    <phoneticPr fontId="2"/>
  </si>
  <si>
    <t>2020年度　栃木県サッカー協会フットサル委員会・栃木県フットサル連盟　収支決算書</t>
    <rPh sb="4" eb="6">
      <t>ネンドヘイネンド</t>
    </rPh>
    <rPh sb="7" eb="10">
      <t>トチギケン</t>
    </rPh>
    <rPh sb="14" eb="16">
      <t>キョウカイ</t>
    </rPh>
    <rPh sb="21" eb="24">
      <t>イインカイ</t>
    </rPh>
    <rPh sb="25" eb="28">
      <t>トチギケン</t>
    </rPh>
    <rPh sb="33" eb="35">
      <t>レンメイ</t>
    </rPh>
    <rPh sb="36" eb="38">
      <t>シュウシ</t>
    </rPh>
    <rPh sb="38" eb="40">
      <t>ケッサン</t>
    </rPh>
    <rPh sb="40" eb="41">
      <t>ショ</t>
    </rPh>
    <phoneticPr fontId="2"/>
  </si>
  <si>
    <t>2021年度登録推進負担金</t>
    <rPh sb="4" eb="6">
      <t>ネンド</t>
    </rPh>
    <rPh sb="6" eb="8">
      <t>トウロク</t>
    </rPh>
    <rPh sb="8" eb="10">
      <t>スイシン</t>
    </rPh>
    <rPh sb="10" eb="13">
      <t>フタンキン</t>
    </rPh>
    <phoneticPr fontId="2"/>
  </si>
  <si>
    <t>第5回</t>
    <rPh sb="0" eb="1">
      <t>ダイ</t>
    </rPh>
    <rPh sb="2" eb="3">
      <t>カイ</t>
    </rPh>
    <phoneticPr fontId="2"/>
  </si>
  <si>
    <t>大会中止</t>
    <rPh sb="0" eb="4">
      <t>タイカイチュウシ</t>
    </rPh>
    <phoneticPr fontId="2"/>
  </si>
  <si>
    <t>余剰金342円　県協会へ納入</t>
    <rPh sb="0" eb="2">
      <t>ヨジョウ</t>
    </rPh>
    <rPh sb="2" eb="3">
      <t>キン</t>
    </rPh>
    <rPh sb="6" eb="7">
      <t>エン</t>
    </rPh>
    <rPh sb="8" eb="9">
      <t>ケン</t>
    </rPh>
    <rPh sb="9" eb="11">
      <t>キョウカイ</t>
    </rPh>
    <rPh sb="12" eb="14">
      <t>ノウニュウ</t>
    </rPh>
    <phoneticPr fontId="2"/>
  </si>
  <si>
    <t>余剰金157円　県協会へ納入</t>
    <rPh sb="0" eb="2">
      <t>ヨジョウ</t>
    </rPh>
    <rPh sb="2" eb="3">
      <t>キン</t>
    </rPh>
    <rPh sb="6" eb="7">
      <t>エン</t>
    </rPh>
    <rPh sb="8" eb="9">
      <t>ケン</t>
    </rPh>
    <rPh sb="9" eb="11">
      <t>キョウカイ</t>
    </rPh>
    <rPh sb="12" eb="14">
      <t>ノウニュウ</t>
    </rPh>
    <phoneticPr fontId="2"/>
  </si>
  <si>
    <t>日本FF推進負担金　3/31振込</t>
    <rPh sb="0" eb="2">
      <t>ニホン</t>
    </rPh>
    <rPh sb="4" eb="6">
      <t>スイシン</t>
    </rPh>
    <rPh sb="6" eb="9">
      <t>フタンキン</t>
    </rPh>
    <rPh sb="14" eb="16">
      <t>フリコミ</t>
    </rPh>
    <phoneticPr fontId="2"/>
  </si>
  <si>
    <t>大会中止（前年度参加費返金）</t>
    <rPh sb="0" eb="4">
      <t>タイカイチュウシ</t>
    </rPh>
    <rPh sb="5" eb="8">
      <t>ゼンネンド</t>
    </rPh>
    <rPh sb="8" eb="13">
      <t>サンカヒヘンキン</t>
    </rPh>
    <phoneticPr fontId="2"/>
  </si>
  <si>
    <t>２０２０年度　(公社）栃木県サッカー協会フットサル委員会・栃木県フットサル連盟　大会収支決算書</t>
    <rPh sb="4" eb="6">
      <t>ネンドヘイネンド</t>
    </rPh>
    <rPh sb="8" eb="9">
      <t>コウ</t>
    </rPh>
    <rPh sb="9" eb="10">
      <t>シャ</t>
    </rPh>
    <rPh sb="11" eb="14">
      <t>トチギケン</t>
    </rPh>
    <rPh sb="18" eb="20">
      <t>キョウカイ</t>
    </rPh>
    <rPh sb="25" eb="28">
      <t>イインカイ</t>
    </rPh>
    <rPh sb="29" eb="32">
      <t>トチギケン</t>
    </rPh>
    <rPh sb="37" eb="39">
      <t>レンメイ</t>
    </rPh>
    <rPh sb="40" eb="42">
      <t>タイカイ</t>
    </rPh>
    <rPh sb="42" eb="44">
      <t>シュウシ</t>
    </rPh>
    <rPh sb="44" eb="46">
      <t>ケッサン</t>
    </rPh>
    <rPh sb="46" eb="47">
      <t>ショ</t>
    </rPh>
    <phoneticPr fontId="2"/>
  </si>
  <si>
    <t>１　JFA第２６回全日本フットサル選手権大会栃木県大会</t>
    <rPh sb="5" eb="6">
      <t>ダイ</t>
    </rPh>
    <rPh sb="8" eb="9">
      <t>カイ</t>
    </rPh>
    <rPh sb="9" eb="12">
      <t>ゼンニホン</t>
    </rPh>
    <rPh sb="17" eb="20">
      <t>センシュケン</t>
    </rPh>
    <rPh sb="20" eb="22">
      <t>タイカイ</t>
    </rPh>
    <rPh sb="22" eb="25">
      <t>トチギケン</t>
    </rPh>
    <rPh sb="25" eb="27">
      <t>タイカイ</t>
    </rPh>
    <phoneticPr fontId="2"/>
  </si>
  <si>
    <t>科　　　　　目</t>
    <rPh sb="0" eb="1">
      <t>カ</t>
    </rPh>
    <rPh sb="6" eb="7">
      <t>メ</t>
    </rPh>
    <phoneticPr fontId="2"/>
  </si>
  <si>
    <t>１　事業収入</t>
    <rPh sb="2" eb="4">
      <t>ジギョウ</t>
    </rPh>
    <rPh sb="4" eb="6">
      <t>シュウニュウ</t>
    </rPh>
    <phoneticPr fontId="2"/>
  </si>
  <si>
    <t>⑴　参加料</t>
    <rPh sb="2" eb="5">
      <t>サンカリョウ</t>
    </rPh>
    <phoneticPr fontId="2"/>
  </si>
  <si>
    <t>30,000円×16チーム</t>
    <rPh sb="6" eb="7">
      <t>エン</t>
    </rPh>
    <phoneticPr fontId="2"/>
  </si>
  <si>
    <t>⑵　雑収入</t>
    <rPh sb="2" eb="5">
      <t>ザツシュウニュウ</t>
    </rPh>
    <phoneticPr fontId="2"/>
  </si>
  <si>
    <t>２　補助金収入</t>
    <rPh sb="2" eb="5">
      <t>ホジョキン</t>
    </rPh>
    <rPh sb="5" eb="7">
      <t>シュウニュウ</t>
    </rPh>
    <phoneticPr fontId="2"/>
  </si>
  <si>
    <t>⑴　JFA補助金</t>
    <rPh sb="5" eb="8">
      <t>ホジョキン</t>
    </rPh>
    <phoneticPr fontId="2"/>
  </si>
  <si>
    <t>⑵　協賛金</t>
    <rPh sb="2" eb="5">
      <t>キョウサンキン</t>
    </rPh>
    <phoneticPr fontId="2"/>
  </si>
  <si>
    <t>⑶　連盟負担収入</t>
    <rPh sb="2" eb="4">
      <t>レンメイ</t>
    </rPh>
    <rPh sb="4" eb="6">
      <t>フタン</t>
    </rPh>
    <rPh sb="6" eb="8">
      <t>シュウニュウ</t>
    </rPh>
    <phoneticPr fontId="2"/>
  </si>
  <si>
    <t>事務手当</t>
    <rPh sb="0" eb="2">
      <t>ジム</t>
    </rPh>
    <rPh sb="2" eb="4">
      <t>テアテ</t>
    </rPh>
    <phoneticPr fontId="2"/>
  </si>
  <si>
    <t>大会担当事務手当</t>
    <rPh sb="0" eb="2">
      <t>タイカイ</t>
    </rPh>
    <rPh sb="2" eb="4">
      <t>タントウ</t>
    </rPh>
    <rPh sb="4" eb="6">
      <t>ジム</t>
    </rPh>
    <rPh sb="6" eb="8">
      <t>テアテ</t>
    </rPh>
    <phoneticPr fontId="2"/>
  </si>
  <si>
    <t>審判日当・手当、運営委員日当</t>
    <rPh sb="0" eb="2">
      <t>シンパン</t>
    </rPh>
    <rPh sb="2" eb="4">
      <t>ニットウ</t>
    </rPh>
    <rPh sb="5" eb="7">
      <t>テアテ</t>
    </rPh>
    <rPh sb="8" eb="10">
      <t>ウンエイ</t>
    </rPh>
    <rPh sb="10" eb="12">
      <t>イイン</t>
    </rPh>
    <rPh sb="12" eb="14">
      <t>ニットウ</t>
    </rPh>
    <phoneticPr fontId="2"/>
  </si>
  <si>
    <t>切手、電話代等</t>
    <rPh sb="0" eb="2">
      <t>キッテ</t>
    </rPh>
    <rPh sb="3" eb="5">
      <t>デンワ</t>
    </rPh>
    <rPh sb="5" eb="6">
      <t>ダイ</t>
    </rPh>
    <rPh sb="6" eb="7">
      <t>トウ</t>
    </rPh>
    <phoneticPr fontId="2"/>
  </si>
  <si>
    <t>会議時飲料代等</t>
    <rPh sb="0" eb="2">
      <t>カイギ</t>
    </rPh>
    <rPh sb="2" eb="3">
      <t>ジ</t>
    </rPh>
    <rPh sb="3" eb="5">
      <t>インリョウ</t>
    </rPh>
    <rPh sb="5" eb="6">
      <t>ダイ</t>
    </rPh>
    <rPh sb="6" eb="7">
      <t>トウ</t>
    </rPh>
    <phoneticPr fontId="2"/>
  </si>
  <si>
    <t>消耗品費</t>
    <rPh sb="0" eb="4">
      <t>ショウモウヒンヒ</t>
    </rPh>
    <phoneticPr fontId="2"/>
  </si>
  <si>
    <t>ﾎﾞｰﾙ、ﾗｲﾝﾃｰﾌﾟ、用紙、ごみ袋</t>
    <rPh sb="13" eb="15">
      <t>ヨウシ</t>
    </rPh>
    <rPh sb="18" eb="19">
      <t>ブクロ</t>
    </rPh>
    <phoneticPr fontId="2"/>
  </si>
  <si>
    <t>消耗備品費</t>
    <rPh sb="0" eb="5">
      <t>ショウモウビヒンヒ</t>
    </rPh>
    <phoneticPr fontId="2"/>
  </si>
  <si>
    <t>印刷製本費</t>
    <rPh sb="0" eb="4">
      <t>インサツセイホン</t>
    </rPh>
    <rPh sb="4" eb="5">
      <t>ヒ</t>
    </rPh>
    <phoneticPr fontId="2"/>
  </si>
  <si>
    <t>コピー代</t>
    <rPh sb="3" eb="4">
      <t>ダイ</t>
    </rPh>
    <phoneticPr fontId="2"/>
  </si>
  <si>
    <t>保険料</t>
    <rPh sb="0" eb="3">
      <t>ホケンリョウ</t>
    </rPh>
    <phoneticPr fontId="2"/>
  </si>
  <si>
    <t>大会保険料</t>
    <rPh sb="0" eb="2">
      <t>タイカイ</t>
    </rPh>
    <rPh sb="2" eb="5">
      <t>ホケンリョウ</t>
    </rPh>
    <phoneticPr fontId="2"/>
  </si>
  <si>
    <t>登録料</t>
    <rPh sb="0" eb="2">
      <t>トウロク</t>
    </rPh>
    <rPh sb="2" eb="3">
      <t>リョウ</t>
    </rPh>
    <phoneticPr fontId="2"/>
  </si>
  <si>
    <t>ｻｯｶｰﾁｰﾑの日本FFﾌｯﾄｻﾙ登録料　2,000円×</t>
    <rPh sb="8" eb="10">
      <t>ニホン</t>
    </rPh>
    <rPh sb="17" eb="19">
      <t>トウロク</t>
    </rPh>
    <rPh sb="19" eb="20">
      <t>リョウ</t>
    </rPh>
    <rPh sb="22" eb="27">
      <t>０００エン</t>
    </rPh>
    <phoneticPr fontId="2"/>
  </si>
  <si>
    <t>施設使用料</t>
    <rPh sb="0" eb="5">
      <t>シセツシヨウリョウ</t>
    </rPh>
    <phoneticPr fontId="2"/>
  </si>
  <si>
    <t>体育館等施設使用料</t>
    <rPh sb="0" eb="3">
      <t>タイイクカン</t>
    </rPh>
    <rPh sb="3" eb="4">
      <t>トウ</t>
    </rPh>
    <rPh sb="4" eb="6">
      <t>シセツ</t>
    </rPh>
    <rPh sb="6" eb="8">
      <t>シヨウ</t>
    </rPh>
    <rPh sb="8" eb="9">
      <t>リョウ</t>
    </rPh>
    <phoneticPr fontId="2"/>
  </si>
  <si>
    <t>賃借料</t>
    <rPh sb="0" eb="3">
      <t>チンシャクリョウ</t>
    </rPh>
    <phoneticPr fontId="2"/>
  </si>
  <si>
    <t>照明代、コンセント代、冷暖房代　等</t>
    <rPh sb="0" eb="2">
      <t>ショウメイ</t>
    </rPh>
    <rPh sb="2" eb="3">
      <t>ダイ</t>
    </rPh>
    <rPh sb="9" eb="10">
      <t>ダイ</t>
    </rPh>
    <rPh sb="11" eb="14">
      <t>レイダンボウ</t>
    </rPh>
    <rPh sb="14" eb="15">
      <t>ダイ</t>
    </rPh>
    <rPh sb="16" eb="17">
      <t>トウ</t>
    </rPh>
    <phoneticPr fontId="2"/>
  </si>
  <si>
    <t>手数料</t>
    <rPh sb="0" eb="3">
      <t>テスウリョウ</t>
    </rPh>
    <phoneticPr fontId="2"/>
  </si>
  <si>
    <t>振込手数料</t>
    <rPh sb="0" eb="5">
      <t>フリコミテスウリョウ</t>
    </rPh>
    <phoneticPr fontId="2"/>
  </si>
  <si>
    <t>支援金</t>
    <rPh sb="0" eb="3">
      <t>シエンキン</t>
    </rPh>
    <phoneticPr fontId="2"/>
  </si>
  <si>
    <t>関東大会出場チームへ　10,000円×２チーム</t>
    <rPh sb="0" eb="2">
      <t>カントウ</t>
    </rPh>
    <rPh sb="2" eb="4">
      <t>タイカイ</t>
    </rPh>
    <rPh sb="4" eb="6">
      <t>シュツジョウ</t>
    </rPh>
    <rPh sb="13" eb="18">
      <t>０００エン</t>
    </rPh>
    <phoneticPr fontId="2"/>
  </si>
  <si>
    <t>表彰費</t>
    <rPh sb="0" eb="2">
      <t>ヒョウショウ</t>
    </rPh>
    <rPh sb="2" eb="3">
      <t>ヒ</t>
    </rPh>
    <phoneticPr fontId="2"/>
  </si>
  <si>
    <t>賞品代　楯、メダル、トロフィ等</t>
    <rPh sb="0" eb="2">
      <t>ショウヒン</t>
    </rPh>
    <rPh sb="2" eb="3">
      <t>ダイ</t>
    </rPh>
    <rPh sb="4" eb="5">
      <t>タテ</t>
    </rPh>
    <rPh sb="14" eb="15">
      <t>トウ</t>
    </rPh>
    <phoneticPr fontId="2"/>
  </si>
  <si>
    <t>源泉税、復興税</t>
    <rPh sb="0" eb="2">
      <t>ゲンセン</t>
    </rPh>
    <rPh sb="2" eb="3">
      <t>ゼイ</t>
    </rPh>
    <rPh sb="4" eb="6">
      <t>フッコウ</t>
    </rPh>
    <rPh sb="6" eb="7">
      <t>ゼイ</t>
    </rPh>
    <phoneticPr fontId="2"/>
  </si>
  <si>
    <t>（公社）栃木県サッカー協会へ</t>
    <rPh sb="0" eb="13">
      <t>トチギケンサッカーキョウカイ</t>
    </rPh>
    <phoneticPr fontId="2"/>
  </si>
  <si>
    <t>２　JFA第１７回全日本女子フットサル選手権大会栃木県大会</t>
    <rPh sb="5" eb="6">
      <t>ダイ</t>
    </rPh>
    <rPh sb="8" eb="9">
      <t>カイ</t>
    </rPh>
    <rPh sb="9" eb="12">
      <t>ゼンニホン</t>
    </rPh>
    <rPh sb="12" eb="14">
      <t>ジョシ</t>
    </rPh>
    <rPh sb="19" eb="22">
      <t>センシュケン</t>
    </rPh>
    <rPh sb="22" eb="24">
      <t>タイカイ</t>
    </rPh>
    <rPh sb="24" eb="27">
      <t>トチギケン</t>
    </rPh>
    <rPh sb="27" eb="29">
      <t>タイカイ</t>
    </rPh>
    <phoneticPr fontId="2"/>
  </si>
  <si>
    <t>25,000円×6チーム</t>
    <rPh sb="2" eb="7">
      <t>０００エン</t>
    </rPh>
    <phoneticPr fontId="2"/>
  </si>
  <si>
    <t>フットサル登録料</t>
    <rPh sb="5" eb="8">
      <t>トウロクリョウ</t>
    </rPh>
    <phoneticPr fontId="2"/>
  </si>
  <si>
    <t>ｻｯｶｰﾁｰﾑの日本FFﾌｯﾄｻﾙ登録料　2,000円×1ﾁｰﾑ</t>
    <rPh sb="8" eb="10">
      <t>ニホン</t>
    </rPh>
    <rPh sb="17" eb="19">
      <t>トウロク</t>
    </rPh>
    <rPh sb="19" eb="20">
      <t>リョウ</t>
    </rPh>
    <rPh sb="22" eb="27">
      <t>０００エン</t>
    </rPh>
    <phoneticPr fontId="2"/>
  </si>
  <si>
    <t>関東大会出場チームへ　10,000円×1チーム</t>
    <rPh sb="0" eb="2">
      <t>カントウ</t>
    </rPh>
    <rPh sb="2" eb="4">
      <t>タイカイ</t>
    </rPh>
    <rPh sb="4" eb="6">
      <t>シュツジョウ</t>
    </rPh>
    <rPh sb="13" eb="18">
      <t>０００エン</t>
    </rPh>
    <phoneticPr fontId="2"/>
  </si>
  <si>
    <t>‐29,425</t>
    <phoneticPr fontId="2"/>
  </si>
  <si>
    <t>栃木県フットサル連盟から補填</t>
    <rPh sb="0" eb="3">
      <t>トチギケン</t>
    </rPh>
    <rPh sb="8" eb="10">
      <t>レンメイ</t>
    </rPh>
    <rPh sb="12" eb="14">
      <t>ホテン</t>
    </rPh>
    <phoneticPr fontId="2"/>
  </si>
  <si>
    <t>３　JFA第26回全日本U-15＆第11回U-15女子フットサル選手権大会栃木県大会</t>
    <rPh sb="5" eb="6">
      <t>ダイ</t>
    </rPh>
    <rPh sb="8" eb="9">
      <t>カイ</t>
    </rPh>
    <rPh sb="9" eb="12">
      <t>ゼンニホン</t>
    </rPh>
    <rPh sb="17" eb="18">
      <t>ダイ</t>
    </rPh>
    <rPh sb="20" eb="21">
      <t>カイ</t>
    </rPh>
    <rPh sb="25" eb="27">
      <t>ジョシ</t>
    </rPh>
    <rPh sb="32" eb="35">
      <t>センシュケン</t>
    </rPh>
    <rPh sb="35" eb="37">
      <t>タイカイ</t>
    </rPh>
    <rPh sb="37" eb="40">
      <t>トチギケン</t>
    </rPh>
    <rPh sb="40" eb="42">
      <t>タイカイ</t>
    </rPh>
    <phoneticPr fontId="2"/>
  </si>
  <si>
    <t>男子　20,000円×10チーム
女子　20,000円×4チーム</t>
    <rPh sb="0" eb="2">
      <t>ダンシ</t>
    </rPh>
    <rPh sb="9" eb="10">
      <t>エン</t>
    </rPh>
    <rPh sb="17" eb="19">
      <t>ジョシ</t>
    </rPh>
    <rPh sb="22" eb="27">
      <t>０００エン</t>
    </rPh>
    <phoneticPr fontId="2"/>
  </si>
  <si>
    <t>連盟より負担</t>
    <rPh sb="0" eb="2">
      <t>レンメイ</t>
    </rPh>
    <rPh sb="4" eb="6">
      <t>フタン</t>
    </rPh>
    <phoneticPr fontId="2"/>
  </si>
  <si>
    <t>事務手当</t>
    <rPh sb="0" eb="4">
      <t>ジムテアテ</t>
    </rPh>
    <phoneticPr fontId="2"/>
  </si>
  <si>
    <t>審判手当、運営手当</t>
    <rPh sb="0" eb="2">
      <t>シンパン</t>
    </rPh>
    <rPh sb="2" eb="4">
      <t>テアテ</t>
    </rPh>
    <rPh sb="5" eb="7">
      <t>ウンエイ</t>
    </rPh>
    <rPh sb="7" eb="9">
      <t>テアテ</t>
    </rPh>
    <phoneticPr fontId="2"/>
  </si>
  <si>
    <t>体育館施設使用料</t>
    <rPh sb="0" eb="3">
      <t>タイイクカン</t>
    </rPh>
    <rPh sb="3" eb="5">
      <t>シセツ</t>
    </rPh>
    <rPh sb="5" eb="7">
      <t>シヨウ</t>
    </rPh>
    <rPh sb="7" eb="8">
      <t>リョウ</t>
    </rPh>
    <phoneticPr fontId="2"/>
  </si>
  <si>
    <t>フットサル登録料　2,000円×10チーム</t>
    <rPh sb="5" eb="7">
      <t>トウロク</t>
    </rPh>
    <rPh sb="7" eb="8">
      <t>リョウ</t>
    </rPh>
    <rPh sb="10" eb="15">
      <t>０００エン</t>
    </rPh>
    <phoneticPr fontId="2"/>
  </si>
  <si>
    <t>照明、コンセント代</t>
    <rPh sb="0" eb="2">
      <t>ショウメイ</t>
    </rPh>
    <rPh sb="8" eb="9">
      <t>ダイ</t>
    </rPh>
    <phoneticPr fontId="2"/>
  </si>
  <si>
    <t>関東大会出場チーム　10,000円×2チーム</t>
    <rPh sb="0" eb="6">
      <t>カントウタイカイシュツジョウ</t>
    </rPh>
    <rPh sb="12" eb="17">
      <t>０００エン</t>
    </rPh>
    <phoneticPr fontId="2"/>
  </si>
  <si>
    <t>楯、メダル、トロフィ</t>
    <rPh sb="0" eb="1">
      <t>タテ</t>
    </rPh>
    <phoneticPr fontId="2"/>
  </si>
  <si>
    <t>栃木県フットサル連盟より補填</t>
    <rPh sb="0" eb="3">
      <t>トチギケン</t>
    </rPh>
    <rPh sb="8" eb="10">
      <t>レンメイ</t>
    </rPh>
    <rPh sb="12" eb="14">
      <t>ホテン</t>
    </rPh>
    <phoneticPr fontId="2"/>
  </si>
  <si>
    <t>４　第１８回栃木県フットサルリーグ＆第１６回栃木県女子フットサルリーグ</t>
    <rPh sb="2" eb="3">
      <t>ダイ</t>
    </rPh>
    <rPh sb="5" eb="6">
      <t>カイ</t>
    </rPh>
    <rPh sb="6" eb="9">
      <t>トチギケン</t>
    </rPh>
    <rPh sb="18" eb="19">
      <t>ダイ</t>
    </rPh>
    <rPh sb="21" eb="22">
      <t>カイ</t>
    </rPh>
    <rPh sb="22" eb="25">
      <t>トチギケン</t>
    </rPh>
    <rPh sb="25" eb="27">
      <t>ジョシ</t>
    </rPh>
    <phoneticPr fontId="2"/>
  </si>
  <si>
    <t>決算途中</t>
    <rPh sb="0" eb="2">
      <t>ケッサン</t>
    </rPh>
    <rPh sb="2" eb="4">
      <t>トチュウ</t>
    </rPh>
    <phoneticPr fontId="2"/>
  </si>
  <si>
    <t>1部　150,000円×8チーム
2部　80,000円×7チーム
3部　80,000円×５チーム
女子　70,000円×６チーム</t>
    <rPh sb="1" eb="2">
      <t>ブ</t>
    </rPh>
    <rPh sb="6" eb="11">
      <t>０００エン</t>
    </rPh>
    <rPh sb="18" eb="19">
      <t>ブ</t>
    </rPh>
    <rPh sb="22" eb="27">
      <t>０００エン</t>
    </rPh>
    <rPh sb="34" eb="35">
      <t>ブ</t>
    </rPh>
    <rPh sb="38" eb="43">
      <t>０００エン</t>
    </rPh>
    <rPh sb="49" eb="51">
      <t>ジョシ</t>
    </rPh>
    <rPh sb="54" eb="59">
      <t>０００エン</t>
    </rPh>
    <phoneticPr fontId="2"/>
  </si>
  <si>
    <t>ｻｯｶｰﾁｰﾑﾌｯﾄｻﾙ登録料として（4ﾁｰﾑ分、内3ﾁｰﾑ誤納入）</t>
    <rPh sb="12" eb="15">
      <t>トウロクリョウ</t>
    </rPh>
    <rPh sb="23" eb="24">
      <t>ブン</t>
    </rPh>
    <rPh sb="25" eb="26">
      <t>ナイ</t>
    </rPh>
    <rPh sb="30" eb="31">
      <t>ゴ</t>
    </rPh>
    <rPh sb="31" eb="33">
      <t>ノウニュウ</t>
    </rPh>
    <phoneticPr fontId="2"/>
  </si>
  <si>
    <t>ゼビオから（本年度は無）</t>
    <rPh sb="6" eb="9">
      <t>ホンネンド</t>
    </rPh>
    <rPh sb="10" eb="11">
      <t>ナシ</t>
    </rPh>
    <phoneticPr fontId="2"/>
  </si>
  <si>
    <t>要項、日程、結果作成等</t>
    <rPh sb="0" eb="2">
      <t>ヨウコウ</t>
    </rPh>
    <rPh sb="3" eb="5">
      <t>ニッテイ</t>
    </rPh>
    <rPh sb="6" eb="10">
      <t>ケッカサクセイ</t>
    </rPh>
    <rPh sb="10" eb="11">
      <t>トウ</t>
    </rPh>
    <phoneticPr fontId="2"/>
  </si>
  <si>
    <t>ﾃﾞｼﾞﾀｲﾏｰ2台、同ｷｬﾘﾝｸﾞﾊﾞｯｸﾞ2個</t>
    <rPh sb="9" eb="10">
      <t>ダイ</t>
    </rPh>
    <rPh sb="11" eb="12">
      <t>ドウ</t>
    </rPh>
    <rPh sb="24" eb="25">
      <t>コ</t>
    </rPh>
    <phoneticPr fontId="2"/>
  </si>
  <si>
    <t>選抜大会活動支援金100,000円×２（男女各1） 中止
参入戦出場チームへ　10,000円×２（男女各1）</t>
    <rPh sb="0" eb="2">
      <t>センバツ</t>
    </rPh>
    <rPh sb="2" eb="4">
      <t>タイカイ</t>
    </rPh>
    <rPh sb="4" eb="6">
      <t>カツドウ</t>
    </rPh>
    <rPh sb="6" eb="8">
      <t>シエン</t>
    </rPh>
    <rPh sb="8" eb="9">
      <t>キン</t>
    </rPh>
    <rPh sb="12" eb="17">
      <t>０００エン</t>
    </rPh>
    <rPh sb="20" eb="22">
      <t>ダンジョ</t>
    </rPh>
    <rPh sb="22" eb="23">
      <t>カク</t>
    </rPh>
    <rPh sb="26" eb="28">
      <t>チュウシ</t>
    </rPh>
    <rPh sb="29" eb="31">
      <t>サンニュウ</t>
    </rPh>
    <rPh sb="31" eb="32">
      <t>セン</t>
    </rPh>
    <rPh sb="32" eb="34">
      <t>シュツジョウ</t>
    </rPh>
    <rPh sb="41" eb="46">
      <t>０００エン</t>
    </rPh>
    <rPh sb="49" eb="51">
      <t>ダンジョ</t>
    </rPh>
    <rPh sb="51" eb="52">
      <t>カク</t>
    </rPh>
    <phoneticPr fontId="2"/>
  </si>
  <si>
    <t>参加料返金（2,、3部,女子へ）,誤登録料返金（3ﾁｰﾑ）</t>
    <rPh sb="0" eb="5">
      <t>サンカリョウヘンキン</t>
    </rPh>
    <rPh sb="10" eb="11">
      <t>ブ</t>
    </rPh>
    <rPh sb="12" eb="14">
      <t>ジョシ</t>
    </rPh>
    <rPh sb="17" eb="18">
      <t>ゴ</t>
    </rPh>
    <rPh sb="18" eb="23">
      <t>トウロクリョウヘンキン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</si>
</sst>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#,##0_ "/>
    <numFmt numFmtId="178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1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1" fontId="1" fillId="0" borderId="0" xfId="0" applyNumberFormat="1" applyFont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178" fontId="3" fillId="0" borderId="1" xfId="0" applyNumberFormat="1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65299;&#12288;&#26627;&#26408;&#30476;&#12501;&#12483;&#12488;&#12469;&#12523;&#36899;&#30431;/8%20&#20250;&#35336;&#38306;&#20418;/2019&#24180;&#24230;&#22823;&#20250;&#27770;&#31639;/2019&#20840;&#26085;&#26412;&#12288;&#29694;&#37329;&#20986;&#32013;&#24115;&#12539;&#27770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65299;&#12288;&#26627;&#26408;&#30476;&#12501;&#12483;&#12488;&#12469;&#12523;&#36899;&#30431;/8%20&#20250;&#35336;&#38306;&#20418;/2019&#24180;&#24230;&#22823;&#20250;&#27770;&#31639;/2019&#20840;&#26085;&#26412;&#22899;&#23376;&#12288;&#29694;&#37329;&#20986;&#32013;&#24115;&#12539;&#27770;&#3163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65299;&#12288;&#26627;&#26408;&#30476;&#12501;&#12483;&#12488;&#12469;&#12523;&#36899;&#30431;/8%20&#20250;&#35336;&#38306;&#20418;/2019&#24180;&#24230;&#22823;&#20250;&#27770;&#31639;/2019%20&#30476;&#12522;&#12540;&#12464;&#12288;&#29694;&#37329;&#20986;&#32013;&#24115;&#12539;&#27770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金出納帳"/>
      <sheetName val="決算書"/>
      <sheetName val="次年度予算案"/>
    </sheetNames>
    <sheetDataSet>
      <sheetData sheetId="0" refreshError="1">
        <row r="9">
          <cell r="M9">
            <v>0</v>
          </cell>
        </row>
        <row r="11">
          <cell r="M11">
            <v>0</v>
          </cell>
        </row>
        <row r="15">
          <cell r="M1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金出納帳"/>
      <sheetName val="決算書"/>
      <sheetName val="次年度予算案"/>
    </sheetNames>
    <sheetDataSet>
      <sheetData sheetId="0" refreshError="1">
        <row r="45">
          <cell r="N45"/>
        </row>
        <row r="47">
          <cell r="N47"/>
        </row>
        <row r="49">
          <cell r="N49"/>
        </row>
        <row r="52">
          <cell r="N52"/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金出納帳"/>
      <sheetName val="決算書"/>
      <sheetName val="次年度予算案"/>
    </sheetNames>
    <sheetDataSet>
      <sheetData sheetId="0" refreshError="1">
        <row r="174">
          <cell r="M174"/>
        </row>
        <row r="176">
          <cell r="M176"/>
        </row>
        <row r="181">
          <cell r="M181"/>
        </row>
        <row r="187">
          <cell r="M187"/>
        </row>
        <row r="193">
          <cell r="M193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="60" zoomScaleNormal="100" workbookViewId="0">
      <selection activeCell="E44" sqref="E44"/>
    </sheetView>
  </sheetViews>
  <sheetFormatPr defaultColWidth="9" defaultRowHeight="15" customHeight="1" x14ac:dyDescent="0.15"/>
  <cols>
    <col min="1" max="1" width="3.875" style="1" customWidth="1"/>
    <col min="2" max="2" width="25.875" style="1" bestFit="1" customWidth="1"/>
    <col min="3" max="3" width="12.75" style="1" customWidth="1"/>
    <col min="4" max="4" width="12.5" style="1" bestFit="1" customWidth="1"/>
    <col min="5" max="5" width="12.75" style="1" bestFit="1" customWidth="1"/>
    <col min="6" max="6" width="34.75" style="1" bestFit="1" customWidth="1"/>
    <col min="7" max="16384" width="9" style="1"/>
  </cols>
  <sheetData>
    <row r="1" spans="1:6" ht="15" customHeight="1" x14ac:dyDescent="0.15">
      <c r="A1" s="34" t="s">
        <v>51</v>
      </c>
      <c r="B1" s="34"/>
      <c r="C1" s="34"/>
      <c r="D1" s="34"/>
      <c r="E1" s="34"/>
      <c r="F1" s="34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 t="s">
        <v>0</v>
      </c>
      <c r="B3" s="2"/>
      <c r="C3" s="2"/>
      <c r="D3" s="2"/>
      <c r="E3" s="2"/>
      <c r="F3" s="2"/>
    </row>
    <row r="4" spans="1:6" ht="15" customHeight="1" x14ac:dyDescent="0.15">
      <c r="A4" s="35" t="s">
        <v>14</v>
      </c>
      <c r="B4" s="35"/>
      <c r="C4" s="9" t="s">
        <v>1</v>
      </c>
      <c r="D4" s="9" t="s">
        <v>2</v>
      </c>
      <c r="E4" s="9" t="s">
        <v>3</v>
      </c>
      <c r="F4" s="9" t="s">
        <v>8</v>
      </c>
    </row>
    <row r="5" spans="1:6" ht="15" customHeight="1" x14ac:dyDescent="0.15">
      <c r="A5" s="32" t="s">
        <v>15</v>
      </c>
      <c r="B5" s="32"/>
      <c r="C5" s="3">
        <v>5750</v>
      </c>
      <c r="D5" s="3">
        <v>5750</v>
      </c>
      <c r="E5" s="18"/>
      <c r="F5" s="9"/>
    </row>
    <row r="6" spans="1:6" ht="15" customHeight="1" x14ac:dyDescent="0.15">
      <c r="A6" s="7" t="s">
        <v>16</v>
      </c>
      <c r="B6" s="2"/>
      <c r="C6" s="3">
        <v>125000</v>
      </c>
      <c r="D6" s="3">
        <v>155000</v>
      </c>
      <c r="E6" s="17">
        <f>D6-C6</f>
        <v>30000</v>
      </c>
      <c r="F6" s="4"/>
    </row>
    <row r="7" spans="1:6" ht="15" customHeight="1" x14ac:dyDescent="0.15">
      <c r="A7" s="7"/>
      <c r="B7" s="8" t="s">
        <v>17</v>
      </c>
      <c r="C7" s="3">
        <v>125000</v>
      </c>
      <c r="D7" s="3">
        <v>155000</v>
      </c>
      <c r="E7" s="17">
        <f t="shared" ref="E7:E13" si="0">D7-C7</f>
        <v>30000</v>
      </c>
      <c r="F7" s="5" t="s">
        <v>41</v>
      </c>
    </row>
    <row r="8" spans="1:6" ht="15" customHeight="1" x14ac:dyDescent="0.15">
      <c r="A8" s="36" t="s">
        <v>45</v>
      </c>
      <c r="B8" s="32"/>
      <c r="C8" s="3">
        <v>415000</v>
      </c>
      <c r="D8" s="3">
        <f>SUM(D9:D10)</f>
        <v>143500</v>
      </c>
      <c r="E8" s="17">
        <f t="shared" si="0"/>
        <v>-271500</v>
      </c>
      <c r="F8" s="4" t="s">
        <v>57</v>
      </c>
    </row>
    <row r="9" spans="1:6" ht="15" customHeight="1" x14ac:dyDescent="0.15">
      <c r="A9" s="29"/>
      <c r="B9" s="8" t="s">
        <v>52</v>
      </c>
      <c r="C9" s="3">
        <v>300000</v>
      </c>
      <c r="D9" s="3">
        <v>143500</v>
      </c>
      <c r="E9" s="17">
        <f t="shared" si="0"/>
        <v>-156500</v>
      </c>
      <c r="F9" s="4"/>
    </row>
    <row r="10" spans="1:6" ht="15" customHeight="1" x14ac:dyDescent="0.15">
      <c r="A10" s="30"/>
      <c r="B10" s="8" t="s">
        <v>50</v>
      </c>
      <c r="C10" s="3">
        <v>100000</v>
      </c>
      <c r="D10" s="3">
        <v>0</v>
      </c>
      <c r="E10" s="17">
        <f t="shared" si="0"/>
        <v>-100000</v>
      </c>
      <c r="F10" s="4"/>
    </row>
    <row r="11" spans="1:6" ht="15" customHeight="1" x14ac:dyDescent="0.15">
      <c r="A11" s="37" t="s">
        <v>18</v>
      </c>
      <c r="B11" s="38"/>
      <c r="C11" s="3">
        <v>5</v>
      </c>
      <c r="D11" s="3">
        <v>3</v>
      </c>
      <c r="E11" s="17">
        <f t="shared" si="0"/>
        <v>-2</v>
      </c>
      <c r="F11" s="4"/>
    </row>
    <row r="12" spans="1:6" ht="15" customHeight="1" x14ac:dyDescent="0.15">
      <c r="A12" s="10"/>
      <c r="B12" s="8" t="s">
        <v>19</v>
      </c>
      <c r="C12" s="3">
        <v>5</v>
      </c>
      <c r="D12" s="3">
        <v>3</v>
      </c>
      <c r="E12" s="17">
        <f t="shared" si="0"/>
        <v>-2</v>
      </c>
      <c r="F12" s="4"/>
    </row>
    <row r="13" spans="1:6" ht="15" customHeight="1" x14ac:dyDescent="0.15">
      <c r="A13" s="35" t="s">
        <v>4</v>
      </c>
      <c r="B13" s="35"/>
      <c r="C13" s="3">
        <f>C5+C6+C8+C11</f>
        <v>545755</v>
      </c>
      <c r="D13" s="3">
        <f>D5+D6+D8+D11</f>
        <v>304253</v>
      </c>
      <c r="E13" s="17">
        <f t="shared" si="0"/>
        <v>-241502</v>
      </c>
      <c r="F13" s="4"/>
    </row>
    <row r="14" spans="1:6" ht="15" customHeight="1" x14ac:dyDescent="0.15">
      <c r="A14" s="2"/>
      <c r="B14" s="2"/>
      <c r="C14" s="2"/>
      <c r="D14" s="2"/>
      <c r="E14" s="2"/>
      <c r="F14" s="2"/>
    </row>
    <row r="15" spans="1:6" ht="15" customHeight="1" x14ac:dyDescent="0.15">
      <c r="A15" s="2" t="s">
        <v>5</v>
      </c>
      <c r="B15" s="2"/>
      <c r="C15" s="2"/>
      <c r="D15" s="2"/>
      <c r="E15" s="2"/>
      <c r="F15" s="2"/>
    </row>
    <row r="16" spans="1:6" ht="15" customHeight="1" x14ac:dyDescent="0.15">
      <c r="A16" s="35" t="s">
        <v>14</v>
      </c>
      <c r="B16" s="35"/>
      <c r="C16" s="9" t="s">
        <v>1</v>
      </c>
      <c r="D16" s="9" t="s">
        <v>2</v>
      </c>
      <c r="E16" s="9" t="s">
        <v>3</v>
      </c>
      <c r="F16" s="9" t="s">
        <v>8</v>
      </c>
    </row>
    <row r="17" spans="1:6" ht="15" customHeight="1" x14ac:dyDescent="0.15">
      <c r="A17" s="33" t="s">
        <v>11</v>
      </c>
      <c r="B17" s="41"/>
      <c r="C17" s="11">
        <f>SUM(C18:C21)</f>
        <v>52000</v>
      </c>
      <c r="D17" s="3">
        <f>SUM(D18:D21)</f>
        <v>41000</v>
      </c>
      <c r="E17" s="17">
        <f t="shared" ref="E17:E44" si="1">D17-C17</f>
        <v>-11000</v>
      </c>
      <c r="F17" s="5" t="s">
        <v>20</v>
      </c>
    </row>
    <row r="18" spans="1:6" ht="15" customHeight="1" x14ac:dyDescent="0.15">
      <c r="A18" s="39"/>
      <c r="B18" s="5" t="s">
        <v>21</v>
      </c>
      <c r="C18" s="11">
        <v>13000</v>
      </c>
      <c r="D18" s="3">
        <v>9000</v>
      </c>
      <c r="E18" s="17">
        <f t="shared" si="1"/>
        <v>-4000</v>
      </c>
      <c r="F18" s="5"/>
    </row>
    <row r="19" spans="1:6" ht="15" customHeight="1" x14ac:dyDescent="0.15">
      <c r="A19" s="40"/>
      <c r="B19" s="5" t="s">
        <v>22</v>
      </c>
      <c r="C19" s="11">
        <v>13000</v>
      </c>
      <c r="D19" s="3">
        <v>9000</v>
      </c>
      <c r="E19" s="17">
        <f t="shared" si="1"/>
        <v>-4000</v>
      </c>
      <c r="F19" s="5"/>
    </row>
    <row r="20" spans="1:6" ht="15" customHeight="1" x14ac:dyDescent="0.15">
      <c r="A20" s="40"/>
      <c r="B20" s="5" t="s">
        <v>23</v>
      </c>
      <c r="C20" s="11">
        <v>13000</v>
      </c>
      <c r="D20" s="3">
        <v>13000</v>
      </c>
      <c r="E20" s="17">
        <f t="shared" si="1"/>
        <v>0</v>
      </c>
      <c r="F20" s="5"/>
    </row>
    <row r="21" spans="1:6" ht="15" customHeight="1" x14ac:dyDescent="0.15">
      <c r="A21" s="40"/>
      <c r="B21" s="5" t="s">
        <v>24</v>
      </c>
      <c r="C21" s="11">
        <v>13000</v>
      </c>
      <c r="D21" s="3">
        <v>10000</v>
      </c>
      <c r="E21" s="17">
        <f t="shared" si="1"/>
        <v>-3000</v>
      </c>
      <c r="F21" s="5"/>
    </row>
    <row r="22" spans="1:6" ht="15" customHeight="1" x14ac:dyDescent="0.15">
      <c r="A22" s="19"/>
      <c r="B22" s="5" t="s">
        <v>53</v>
      </c>
      <c r="C22" s="11">
        <v>13000</v>
      </c>
      <c r="D22" s="3">
        <v>0</v>
      </c>
      <c r="E22" s="17">
        <f t="shared" si="1"/>
        <v>-13000</v>
      </c>
      <c r="F22" s="5"/>
    </row>
    <row r="23" spans="1:6" ht="15" customHeight="1" x14ac:dyDescent="0.15">
      <c r="A23" s="19"/>
      <c r="B23" s="5" t="s">
        <v>42</v>
      </c>
      <c r="C23" s="11">
        <v>13000</v>
      </c>
      <c r="D23" s="3">
        <v>0</v>
      </c>
      <c r="E23" s="17">
        <f t="shared" si="1"/>
        <v>-13000</v>
      </c>
      <c r="F23" s="5"/>
    </row>
    <row r="24" spans="1:6" ht="15" customHeight="1" x14ac:dyDescent="0.15">
      <c r="A24" s="32" t="s">
        <v>9</v>
      </c>
      <c r="B24" s="33"/>
      <c r="C24" s="11">
        <v>250000</v>
      </c>
      <c r="D24" s="3">
        <v>136505</v>
      </c>
      <c r="E24" s="17">
        <f t="shared" si="1"/>
        <v>-113495</v>
      </c>
      <c r="F24" s="4" t="s">
        <v>46</v>
      </c>
    </row>
    <row r="25" spans="1:6" ht="15" customHeight="1" x14ac:dyDescent="0.15">
      <c r="A25" s="32" t="s">
        <v>10</v>
      </c>
      <c r="B25" s="33"/>
      <c r="C25" s="11">
        <v>10000</v>
      </c>
      <c r="D25" s="3">
        <v>0</v>
      </c>
      <c r="E25" s="17">
        <f t="shared" si="1"/>
        <v>-10000</v>
      </c>
      <c r="F25" s="4"/>
    </row>
    <row r="26" spans="1:6" ht="15" customHeight="1" x14ac:dyDescent="0.15">
      <c r="A26" s="32" t="s">
        <v>25</v>
      </c>
      <c r="B26" s="33"/>
      <c r="C26" s="11">
        <v>500</v>
      </c>
      <c r="D26" s="3">
        <v>0</v>
      </c>
      <c r="E26" s="17">
        <f t="shared" si="1"/>
        <v>-500</v>
      </c>
      <c r="F26" s="4"/>
    </row>
    <row r="27" spans="1:6" ht="15" customHeight="1" x14ac:dyDescent="0.15">
      <c r="A27" s="32" t="s">
        <v>26</v>
      </c>
      <c r="B27" s="33"/>
      <c r="C27" s="11">
        <v>0</v>
      </c>
      <c r="D27" s="3">
        <v>0</v>
      </c>
      <c r="E27" s="17">
        <f t="shared" si="1"/>
        <v>0</v>
      </c>
      <c r="F27" s="4"/>
    </row>
    <row r="28" spans="1:6" ht="15" customHeight="1" x14ac:dyDescent="0.15">
      <c r="A28" s="32" t="s">
        <v>27</v>
      </c>
      <c r="B28" s="33"/>
      <c r="C28" s="11">
        <v>0</v>
      </c>
      <c r="D28" s="3">
        <v>0</v>
      </c>
      <c r="E28" s="17">
        <f t="shared" si="1"/>
        <v>0</v>
      </c>
      <c r="F28" s="4"/>
    </row>
    <row r="29" spans="1:6" ht="15" customHeight="1" x14ac:dyDescent="0.15">
      <c r="A29" s="33" t="s">
        <v>28</v>
      </c>
      <c r="B29" s="41"/>
      <c r="C29" s="11">
        <v>10000</v>
      </c>
      <c r="D29" s="3">
        <v>0</v>
      </c>
      <c r="E29" s="17">
        <f t="shared" si="1"/>
        <v>-10000</v>
      </c>
      <c r="F29" s="4" t="s">
        <v>48</v>
      </c>
    </row>
    <row r="30" spans="1:6" ht="15" customHeight="1" x14ac:dyDescent="0.15">
      <c r="A30" s="43" t="s">
        <v>29</v>
      </c>
      <c r="B30" s="44"/>
      <c r="C30" s="12">
        <f>SUM(C31:C34)</f>
        <v>160000</v>
      </c>
      <c r="D30" s="13">
        <f>SUM(D31:D34)</f>
        <v>-30000</v>
      </c>
      <c r="E30" s="17">
        <f t="shared" si="1"/>
        <v>-190000</v>
      </c>
      <c r="F30" s="5" t="s">
        <v>47</v>
      </c>
    </row>
    <row r="31" spans="1:6" ht="15" customHeight="1" x14ac:dyDescent="0.15">
      <c r="A31" s="45"/>
      <c r="B31" s="5" t="s">
        <v>30</v>
      </c>
      <c r="C31" s="12">
        <v>55000</v>
      </c>
      <c r="D31" s="13">
        <v>0</v>
      </c>
      <c r="E31" s="17">
        <f t="shared" si="1"/>
        <v>-55000</v>
      </c>
      <c r="F31" s="5" t="s">
        <v>54</v>
      </c>
    </row>
    <row r="32" spans="1:6" ht="15" customHeight="1" x14ac:dyDescent="0.15">
      <c r="A32" s="46"/>
      <c r="B32" s="5" t="s">
        <v>31</v>
      </c>
      <c r="C32" s="12">
        <v>45000</v>
      </c>
      <c r="D32" s="13">
        <v>0</v>
      </c>
      <c r="E32" s="17">
        <f t="shared" si="1"/>
        <v>-45000</v>
      </c>
      <c r="F32" s="5" t="s">
        <v>54</v>
      </c>
    </row>
    <row r="33" spans="1:6" ht="15" customHeight="1" x14ac:dyDescent="0.15">
      <c r="A33" s="46"/>
      <c r="B33" s="5" t="s">
        <v>32</v>
      </c>
      <c r="C33" s="12">
        <v>30000</v>
      </c>
      <c r="D33" s="13">
        <v>0</v>
      </c>
      <c r="E33" s="17">
        <f t="shared" si="1"/>
        <v>-30000</v>
      </c>
      <c r="F33" s="5" t="s">
        <v>54</v>
      </c>
    </row>
    <row r="34" spans="1:6" ht="15" customHeight="1" x14ac:dyDescent="0.15">
      <c r="A34" s="47"/>
      <c r="B34" s="5" t="s">
        <v>33</v>
      </c>
      <c r="C34" s="12">
        <v>30000</v>
      </c>
      <c r="D34" s="13">
        <v>-30000</v>
      </c>
      <c r="E34" s="17">
        <f t="shared" si="1"/>
        <v>-60000</v>
      </c>
      <c r="F34" s="5" t="s">
        <v>58</v>
      </c>
    </row>
    <row r="35" spans="1:6" ht="15" customHeight="1" x14ac:dyDescent="0.15">
      <c r="A35" s="14" t="s">
        <v>34</v>
      </c>
      <c r="B35" s="15"/>
      <c r="C35" s="12">
        <v>0</v>
      </c>
      <c r="D35" s="13">
        <f>SUM(D36:D41)</f>
        <v>77580</v>
      </c>
      <c r="E35" s="17">
        <f t="shared" si="1"/>
        <v>77580</v>
      </c>
      <c r="F35" s="5"/>
    </row>
    <row r="36" spans="1:6" ht="15" customHeight="1" x14ac:dyDescent="0.15">
      <c r="A36" s="45"/>
      <c r="B36" s="15" t="s">
        <v>35</v>
      </c>
      <c r="C36" s="12"/>
      <c r="D36" s="13">
        <v>0</v>
      </c>
      <c r="E36" s="17">
        <f t="shared" si="1"/>
        <v>0</v>
      </c>
      <c r="F36" s="5" t="s">
        <v>54</v>
      </c>
    </row>
    <row r="37" spans="1:6" ht="15" customHeight="1" x14ac:dyDescent="0.15">
      <c r="A37" s="46"/>
      <c r="B37" s="15" t="s">
        <v>36</v>
      </c>
      <c r="C37" s="12"/>
      <c r="D37" s="13">
        <v>29425</v>
      </c>
      <c r="E37" s="17">
        <f t="shared" si="1"/>
        <v>29425</v>
      </c>
      <c r="F37" s="5"/>
    </row>
    <row r="38" spans="1:6" ht="15" customHeight="1" x14ac:dyDescent="0.15">
      <c r="A38" s="46"/>
      <c r="B38" s="15" t="s">
        <v>37</v>
      </c>
      <c r="C38" s="12"/>
      <c r="D38" s="13">
        <v>48654</v>
      </c>
      <c r="E38" s="17">
        <f t="shared" si="1"/>
        <v>48654</v>
      </c>
      <c r="F38" s="5"/>
    </row>
    <row r="39" spans="1:6" ht="15" customHeight="1" x14ac:dyDescent="0.15">
      <c r="A39" s="46"/>
      <c r="B39" s="15" t="s">
        <v>38</v>
      </c>
      <c r="C39" s="12"/>
      <c r="D39" s="13">
        <v>-342</v>
      </c>
      <c r="E39" s="17">
        <f t="shared" si="1"/>
        <v>-342</v>
      </c>
      <c r="F39" s="5" t="s">
        <v>55</v>
      </c>
    </row>
    <row r="40" spans="1:6" ht="15" customHeight="1" x14ac:dyDescent="0.15">
      <c r="A40" s="46"/>
      <c r="B40" s="15" t="s">
        <v>39</v>
      </c>
      <c r="C40" s="12"/>
      <c r="D40" s="13"/>
      <c r="E40" s="17">
        <f t="shared" si="1"/>
        <v>0</v>
      </c>
      <c r="F40" s="5" t="s">
        <v>54</v>
      </c>
    </row>
    <row r="41" spans="1:6" ht="15" customHeight="1" x14ac:dyDescent="0.15">
      <c r="A41" s="47"/>
      <c r="B41" s="15" t="s">
        <v>40</v>
      </c>
      <c r="C41" s="12"/>
      <c r="D41" s="13">
        <v>-157</v>
      </c>
      <c r="E41" s="17">
        <f t="shared" si="1"/>
        <v>-157</v>
      </c>
      <c r="F41" s="5" t="s">
        <v>56</v>
      </c>
    </row>
    <row r="42" spans="1:6" ht="15" customHeight="1" x14ac:dyDescent="0.15">
      <c r="A42" s="33" t="s">
        <v>12</v>
      </c>
      <c r="B42" s="41"/>
      <c r="C42" s="12">
        <v>40000</v>
      </c>
      <c r="D42" s="3"/>
      <c r="E42" s="17">
        <f t="shared" si="1"/>
        <v>-40000</v>
      </c>
      <c r="F42" s="4"/>
    </row>
    <row r="43" spans="1:6" ht="15" customHeight="1" x14ac:dyDescent="0.15">
      <c r="A43" s="32" t="s">
        <v>13</v>
      </c>
      <c r="B43" s="33"/>
      <c r="C43" s="12">
        <v>21902</v>
      </c>
      <c r="D43" s="3"/>
      <c r="E43" s="17">
        <f t="shared" si="1"/>
        <v>-21902</v>
      </c>
      <c r="F43" s="4"/>
    </row>
    <row r="44" spans="1:6" ht="15" customHeight="1" x14ac:dyDescent="0.15">
      <c r="A44" s="35" t="s">
        <v>6</v>
      </c>
      <c r="B44" s="42"/>
      <c r="C44" s="11">
        <f>C17+SUM(C24:C30)+C35+C42+C43</f>
        <v>544402</v>
      </c>
      <c r="D44" s="3">
        <f>D17+SUM(D24:D30)+D35+D42+D43</f>
        <v>225085</v>
      </c>
      <c r="E44" s="17">
        <f t="shared" si="1"/>
        <v>-319317</v>
      </c>
      <c r="F44" s="4"/>
    </row>
    <row r="46" spans="1:6" ht="15" customHeight="1" x14ac:dyDescent="0.15">
      <c r="A46" s="2" t="s">
        <v>7</v>
      </c>
      <c r="C46" s="6">
        <f>C13-C44</f>
        <v>1353</v>
      </c>
      <c r="D46" s="6">
        <f>D13-D44</f>
        <v>79168</v>
      </c>
      <c r="F46" s="1" t="s">
        <v>49</v>
      </c>
    </row>
    <row r="48" spans="1:6" ht="15" customHeight="1" x14ac:dyDescent="0.15">
      <c r="C48" s="1" t="s">
        <v>43</v>
      </c>
    </row>
    <row r="49" spans="4:6" ht="15" customHeight="1" x14ac:dyDescent="0.15">
      <c r="D49" s="31">
        <v>44286</v>
      </c>
      <c r="E49" s="31"/>
    </row>
    <row r="50" spans="4:6" ht="15" customHeight="1" x14ac:dyDescent="0.15">
      <c r="D50" s="16"/>
      <c r="E50" s="16"/>
    </row>
    <row r="51" spans="4:6" ht="15" customHeight="1" x14ac:dyDescent="0.15">
      <c r="D51" s="34" t="s">
        <v>44</v>
      </c>
      <c r="E51" s="34"/>
      <c r="F51" s="34"/>
    </row>
  </sheetData>
  <mergeCells count="24">
    <mergeCell ref="D51:F51"/>
    <mergeCell ref="A44:B44"/>
    <mergeCell ref="A27:B27"/>
    <mergeCell ref="A28:B28"/>
    <mergeCell ref="A29:B29"/>
    <mergeCell ref="A30:B30"/>
    <mergeCell ref="A31:A34"/>
    <mergeCell ref="A36:A41"/>
    <mergeCell ref="A9:A10"/>
    <mergeCell ref="D49:E49"/>
    <mergeCell ref="A26:B26"/>
    <mergeCell ref="A1:F1"/>
    <mergeCell ref="A4:B4"/>
    <mergeCell ref="A5:B5"/>
    <mergeCell ref="A8:B8"/>
    <mergeCell ref="A11:B11"/>
    <mergeCell ref="A13:B13"/>
    <mergeCell ref="A18:A21"/>
    <mergeCell ref="A16:B16"/>
    <mergeCell ref="A17:B17"/>
    <mergeCell ref="A24:B24"/>
    <mergeCell ref="A25:B25"/>
    <mergeCell ref="A42:B42"/>
    <mergeCell ref="A43:B43"/>
  </mergeCells>
  <phoneticPr fontId="2"/>
  <pageMargins left="0.7" right="0.7" top="0.75" bottom="0.75" header="0.3" footer="0.3"/>
  <pageSetup paperSize="9" scale="8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8B5A-A457-4462-8E2E-9E9494C8DDB9}">
  <dimension ref="A1:F136"/>
  <sheetViews>
    <sheetView topLeftCell="A61" workbookViewId="0">
      <selection activeCell="D64" sqref="D64"/>
    </sheetView>
  </sheetViews>
  <sheetFormatPr defaultColWidth="9" defaultRowHeight="13.5" x14ac:dyDescent="0.15"/>
  <cols>
    <col min="1" max="1" width="4" style="1" customWidth="1"/>
    <col min="2" max="2" width="16" style="1" bestFit="1" customWidth="1"/>
    <col min="3" max="4" width="13.625" style="1" bestFit="1" customWidth="1"/>
    <col min="5" max="5" width="12.625" style="1" bestFit="1" customWidth="1"/>
    <col min="6" max="6" width="42.5" style="1" customWidth="1"/>
    <col min="7" max="16384" width="9" style="1"/>
  </cols>
  <sheetData>
    <row r="1" spans="1:6" ht="14.25" x14ac:dyDescent="0.15">
      <c r="A1" s="48" t="s">
        <v>59</v>
      </c>
      <c r="B1" s="48"/>
      <c r="C1" s="48"/>
      <c r="D1" s="48"/>
      <c r="E1" s="48"/>
      <c r="F1" s="48"/>
    </row>
    <row r="3" spans="1:6" ht="14.25" x14ac:dyDescent="0.15">
      <c r="A3" s="22" t="s">
        <v>60</v>
      </c>
      <c r="B3" s="23"/>
      <c r="C3" s="23"/>
      <c r="D3" s="23"/>
      <c r="E3" s="23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 t="s">
        <v>0</v>
      </c>
      <c r="B5" s="2"/>
      <c r="C5" s="2"/>
      <c r="D5" s="2"/>
      <c r="E5" s="2"/>
      <c r="F5" s="2"/>
    </row>
    <row r="6" spans="1:6" x14ac:dyDescent="0.15">
      <c r="A6" s="35" t="s">
        <v>61</v>
      </c>
      <c r="B6" s="35"/>
      <c r="C6" s="9" t="s">
        <v>1</v>
      </c>
      <c r="D6" s="9" t="s">
        <v>2</v>
      </c>
      <c r="E6" s="9" t="s">
        <v>3</v>
      </c>
      <c r="F6" s="9" t="s">
        <v>8</v>
      </c>
    </row>
    <row r="7" spans="1:6" x14ac:dyDescent="0.15">
      <c r="A7" s="7" t="s">
        <v>62</v>
      </c>
      <c r="B7" s="2"/>
      <c r="C7" s="3">
        <v>360000</v>
      </c>
      <c r="D7" s="3">
        <v>480000</v>
      </c>
      <c r="E7" s="3">
        <f>C7-D7</f>
        <v>-120000</v>
      </c>
      <c r="F7" s="4"/>
    </row>
    <row r="8" spans="1:6" x14ac:dyDescent="0.15">
      <c r="A8" s="7"/>
      <c r="B8" s="20" t="s">
        <v>63</v>
      </c>
      <c r="C8" s="3">
        <v>360000</v>
      </c>
      <c r="D8" s="3">
        <v>480000</v>
      </c>
      <c r="E8" s="3">
        <f t="shared" ref="E8:E14" si="0">C8-D8</f>
        <v>-120000</v>
      </c>
      <c r="F8" s="5" t="s">
        <v>64</v>
      </c>
    </row>
    <row r="9" spans="1:6" x14ac:dyDescent="0.15">
      <c r="A9" s="7"/>
      <c r="B9" s="20" t="s">
        <v>65</v>
      </c>
      <c r="C9" s="3"/>
      <c r="D9" s="3"/>
      <c r="E9" s="3">
        <f t="shared" si="0"/>
        <v>0</v>
      </c>
      <c r="F9" s="4"/>
    </row>
    <row r="10" spans="1:6" x14ac:dyDescent="0.15">
      <c r="A10" s="36" t="s">
        <v>66</v>
      </c>
      <c r="B10" s="32"/>
      <c r="C10" s="3">
        <f>SUM(C11:C13)</f>
        <v>100000</v>
      </c>
      <c r="D10" s="3">
        <f>SUM(D11:D13)</f>
        <v>100000</v>
      </c>
      <c r="E10" s="3">
        <f t="shared" si="0"/>
        <v>0</v>
      </c>
      <c r="F10" s="4"/>
    </row>
    <row r="11" spans="1:6" x14ac:dyDescent="0.15">
      <c r="A11" s="21"/>
      <c r="B11" s="8" t="s">
        <v>67</v>
      </c>
      <c r="C11" s="3">
        <v>100000</v>
      </c>
      <c r="D11" s="3">
        <v>100000</v>
      </c>
      <c r="E11" s="3">
        <f t="shared" si="0"/>
        <v>0</v>
      </c>
      <c r="F11" s="4"/>
    </row>
    <row r="12" spans="1:6" x14ac:dyDescent="0.15">
      <c r="A12" s="21"/>
      <c r="B12" s="8" t="s">
        <v>68</v>
      </c>
      <c r="C12" s="3"/>
      <c r="D12" s="3"/>
      <c r="E12" s="3">
        <f t="shared" si="0"/>
        <v>0</v>
      </c>
      <c r="F12" s="4"/>
    </row>
    <row r="13" spans="1:6" x14ac:dyDescent="0.15">
      <c r="A13" s="21"/>
      <c r="B13" s="8" t="s">
        <v>69</v>
      </c>
      <c r="C13" s="3"/>
      <c r="D13" s="3"/>
      <c r="E13" s="3">
        <f t="shared" si="0"/>
        <v>0</v>
      </c>
      <c r="F13" s="4"/>
    </row>
    <row r="14" spans="1:6" x14ac:dyDescent="0.15">
      <c r="A14" s="35" t="s">
        <v>4</v>
      </c>
      <c r="B14" s="35"/>
      <c r="C14" s="3">
        <f>SUM(C8:C10)</f>
        <v>460000</v>
      </c>
      <c r="D14" s="3">
        <f>SUM(D8:D10)</f>
        <v>580000</v>
      </c>
      <c r="E14" s="3">
        <f t="shared" si="0"/>
        <v>-120000</v>
      </c>
      <c r="F14" s="4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 t="s">
        <v>5</v>
      </c>
      <c r="B16" s="2"/>
      <c r="C16" s="2"/>
      <c r="D16" s="2"/>
      <c r="E16" s="2"/>
      <c r="F16" s="2"/>
    </row>
    <row r="17" spans="1:6" x14ac:dyDescent="0.15">
      <c r="A17" s="35" t="s">
        <v>61</v>
      </c>
      <c r="B17" s="35"/>
      <c r="C17" s="9" t="s">
        <v>1</v>
      </c>
      <c r="D17" s="9" t="s">
        <v>2</v>
      </c>
      <c r="E17" s="9" t="s">
        <v>3</v>
      </c>
      <c r="F17" s="9" t="s">
        <v>8</v>
      </c>
    </row>
    <row r="18" spans="1:6" x14ac:dyDescent="0.15">
      <c r="A18" s="24">
        <v>1</v>
      </c>
      <c r="B18" s="25" t="s">
        <v>70</v>
      </c>
      <c r="C18" s="3">
        <v>20000</v>
      </c>
      <c r="D18" s="3">
        <v>20000</v>
      </c>
      <c r="E18" s="3">
        <f t="shared" ref="E18:E34" si="1">C18-D18</f>
        <v>0</v>
      </c>
      <c r="F18" s="4" t="s">
        <v>71</v>
      </c>
    </row>
    <row r="19" spans="1:6" x14ac:dyDescent="0.15">
      <c r="A19" s="24">
        <v>2</v>
      </c>
      <c r="B19" s="25" t="s">
        <v>9</v>
      </c>
      <c r="C19" s="3">
        <v>180000</v>
      </c>
      <c r="D19" s="3">
        <v>276847</v>
      </c>
      <c r="E19" s="3">
        <f t="shared" si="1"/>
        <v>-96847</v>
      </c>
      <c r="F19" s="4" t="s">
        <v>72</v>
      </c>
    </row>
    <row r="20" spans="1:6" x14ac:dyDescent="0.15">
      <c r="A20" s="24">
        <v>3</v>
      </c>
      <c r="B20" s="25" t="s">
        <v>10</v>
      </c>
      <c r="C20" s="3"/>
      <c r="D20" s="3"/>
      <c r="E20" s="3">
        <f t="shared" si="1"/>
        <v>0</v>
      </c>
      <c r="F20" s="4" t="s">
        <v>73</v>
      </c>
    </row>
    <row r="21" spans="1:6" x14ac:dyDescent="0.15">
      <c r="A21" s="24">
        <v>4</v>
      </c>
      <c r="B21" s="25" t="s">
        <v>11</v>
      </c>
      <c r="C21" s="3"/>
      <c r="D21" s="3"/>
      <c r="E21" s="3">
        <f t="shared" si="1"/>
        <v>0</v>
      </c>
      <c r="F21" s="4" t="s">
        <v>74</v>
      </c>
    </row>
    <row r="22" spans="1:6" x14ac:dyDescent="0.15">
      <c r="A22" s="24">
        <v>5</v>
      </c>
      <c r="B22" s="25" t="s">
        <v>75</v>
      </c>
      <c r="C22" s="3">
        <v>120000</v>
      </c>
      <c r="D22" s="3">
        <v>94048</v>
      </c>
      <c r="E22" s="3">
        <f t="shared" si="1"/>
        <v>25952</v>
      </c>
      <c r="F22" s="4" t="s">
        <v>76</v>
      </c>
    </row>
    <row r="23" spans="1:6" x14ac:dyDescent="0.15">
      <c r="A23" s="24">
        <v>6</v>
      </c>
      <c r="B23" s="25" t="s">
        <v>77</v>
      </c>
      <c r="C23" s="3"/>
      <c r="D23" s="3"/>
      <c r="E23" s="3">
        <f t="shared" si="1"/>
        <v>0</v>
      </c>
      <c r="F23" s="4"/>
    </row>
    <row r="24" spans="1:6" x14ac:dyDescent="0.15">
      <c r="A24" s="24">
        <v>7</v>
      </c>
      <c r="B24" s="25" t="s">
        <v>78</v>
      </c>
      <c r="C24" s="3">
        <v>250</v>
      </c>
      <c r="D24" s="3">
        <v>350</v>
      </c>
      <c r="E24" s="3">
        <f t="shared" si="1"/>
        <v>-100</v>
      </c>
      <c r="F24" s="4" t="s">
        <v>79</v>
      </c>
    </row>
    <row r="25" spans="1:6" x14ac:dyDescent="0.15">
      <c r="A25" s="24">
        <v>8</v>
      </c>
      <c r="B25" s="25" t="s">
        <v>80</v>
      </c>
      <c r="C25" s="3">
        <v>15000</v>
      </c>
      <c r="D25" s="3">
        <f>[1]現金出納帳!M9</f>
        <v>0</v>
      </c>
      <c r="E25" s="3">
        <f t="shared" si="1"/>
        <v>15000</v>
      </c>
      <c r="F25" s="4" t="s">
        <v>81</v>
      </c>
    </row>
    <row r="26" spans="1:6" x14ac:dyDescent="0.15">
      <c r="A26" s="24">
        <v>9</v>
      </c>
      <c r="B26" s="25" t="s">
        <v>82</v>
      </c>
      <c r="C26" s="3"/>
      <c r="D26" s="3">
        <f>[1]現金出納帳!M11</f>
        <v>0</v>
      </c>
      <c r="E26" s="3">
        <f t="shared" si="1"/>
        <v>0</v>
      </c>
      <c r="F26" s="4" t="s">
        <v>83</v>
      </c>
    </row>
    <row r="27" spans="1:6" x14ac:dyDescent="0.15">
      <c r="A27" s="24">
        <v>10</v>
      </c>
      <c r="B27" s="25" t="s">
        <v>84</v>
      </c>
      <c r="C27" s="3">
        <v>140000</v>
      </c>
      <c r="D27" s="3">
        <v>114660</v>
      </c>
      <c r="E27" s="3">
        <f t="shared" si="1"/>
        <v>25340</v>
      </c>
      <c r="F27" s="4" t="s">
        <v>85</v>
      </c>
    </row>
    <row r="28" spans="1:6" x14ac:dyDescent="0.15">
      <c r="A28" s="24">
        <v>11</v>
      </c>
      <c r="B28" s="25" t="s">
        <v>86</v>
      </c>
      <c r="C28" s="3">
        <v>4500</v>
      </c>
      <c r="D28" s="3"/>
      <c r="E28" s="3">
        <f t="shared" si="1"/>
        <v>4500</v>
      </c>
      <c r="F28" s="4" t="s">
        <v>87</v>
      </c>
    </row>
    <row r="29" spans="1:6" x14ac:dyDescent="0.15">
      <c r="A29" s="24">
        <v>12</v>
      </c>
      <c r="B29" s="25" t="s">
        <v>88</v>
      </c>
      <c r="C29" s="3"/>
      <c r="D29" s="3">
        <f>[1]現金出納帳!M15</f>
        <v>0</v>
      </c>
      <c r="E29" s="3">
        <f t="shared" si="1"/>
        <v>0</v>
      </c>
      <c r="F29" s="4" t="s">
        <v>89</v>
      </c>
    </row>
    <row r="30" spans="1:6" x14ac:dyDescent="0.15">
      <c r="A30" s="24">
        <v>13</v>
      </c>
      <c r="B30" s="25" t="s">
        <v>90</v>
      </c>
      <c r="C30" s="3">
        <v>10000</v>
      </c>
      <c r="D30" s="3">
        <v>10000</v>
      </c>
      <c r="E30" s="3">
        <f t="shared" si="1"/>
        <v>0</v>
      </c>
      <c r="F30" s="4" t="s">
        <v>91</v>
      </c>
    </row>
    <row r="31" spans="1:6" x14ac:dyDescent="0.15">
      <c r="A31" s="24">
        <v>14</v>
      </c>
      <c r="B31" s="25" t="s">
        <v>92</v>
      </c>
      <c r="C31" s="3">
        <v>68000</v>
      </c>
      <c r="D31" s="3">
        <v>63600</v>
      </c>
      <c r="E31" s="3">
        <f t="shared" si="1"/>
        <v>4400</v>
      </c>
      <c r="F31" s="4" t="s">
        <v>93</v>
      </c>
    </row>
    <row r="32" spans="1:6" x14ac:dyDescent="0.15">
      <c r="A32" s="24">
        <v>15</v>
      </c>
      <c r="B32" s="25" t="s">
        <v>12</v>
      </c>
      <c r="C32" s="3"/>
      <c r="D32" s="3">
        <v>153</v>
      </c>
      <c r="E32" s="3">
        <f t="shared" si="1"/>
        <v>-153</v>
      </c>
      <c r="F32" s="4" t="s">
        <v>94</v>
      </c>
    </row>
    <row r="33" spans="1:6" x14ac:dyDescent="0.15">
      <c r="A33" s="24">
        <v>16</v>
      </c>
      <c r="B33" s="25" t="s">
        <v>13</v>
      </c>
      <c r="C33" s="3">
        <v>2250</v>
      </c>
      <c r="D33" s="3"/>
      <c r="E33" s="3">
        <f t="shared" si="1"/>
        <v>2250</v>
      </c>
      <c r="F33" s="4"/>
    </row>
    <row r="34" spans="1:6" x14ac:dyDescent="0.15">
      <c r="A34" s="35" t="s">
        <v>6</v>
      </c>
      <c r="B34" s="35"/>
      <c r="C34" s="3">
        <f>SUM(C18:C33)</f>
        <v>560000</v>
      </c>
      <c r="D34" s="3">
        <f>SUM(D18:D33)</f>
        <v>579658</v>
      </c>
      <c r="E34" s="3">
        <f t="shared" si="1"/>
        <v>-19658</v>
      </c>
      <c r="F34" s="4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 t="s">
        <v>7</v>
      </c>
      <c r="B36" s="2"/>
      <c r="C36" s="2"/>
      <c r="D36" s="6">
        <f>D14-D34</f>
        <v>342</v>
      </c>
      <c r="F36" s="2" t="s">
        <v>95</v>
      </c>
    </row>
    <row r="39" spans="1:6" ht="14.25" x14ac:dyDescent="0.15">
      <c r="A39" s="22" t="s">
        <v>96</v>
      </c>
      <c r="B39" s="23"/>
      <c r="C39" s="23"/>
      <c r="D39" s="23"/>
      <c r="E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 t="s">
        <v>0</v>
      </c>
      <c r="B41" s="2"/>
      <c r="C41" s="2"/>
      <c r="D41" s="2"/>
      <c r="F41" s="2"/>
    </row>
    <row r="42" spans="1:6" x14ac:dyDescent="0.15">
      <c r="A42" s="35" t="s">
        <v>61</v>
      </c>
      <c r="B42" s="35"/>
      <c r="C42" s="9" t="s">
        <v>1</v>
      </c>
      <c r="D42" s="9" t="s">
        <v>2</v>
      </c>
      <c r="E42" s="9" t="s">
        <v>3</v>
      </c>
      <c r="F42" s="9" t="s">
        <v>8</v>
      </c>
    </row>
    <row r="43" spans="1:6" x14ac:dyDescent="0.15">
      <c r="A43" s="7" t="s">
        <v>62</v>
      </c>
      <c r="B43" s="26"/>
      <c r="C43" s="3">
        <v>75000</v>
      </c>
      <c r="D43" s="3">
        <v>152000</v>
      </c>
      <c r="E43" s="27">
        <f>D43-C43</f>
        <v>77000</v>
      </c>
      <c r="F43" s="4"/>
    </row>
    <row r="44" spans="1:6" x14ac:dyDescent="0.15">
      <c r="A44" s="7"/>
      <c r="B44" s="8" t="s">
        <v>63</v>
      </c>
      <c r="C44" s="3">
        <v>75000</v>
      </c>
      <c r="D44" s="3">
        <v>150000</v>
      </c>
      <c r="E44" s="27">
        <f>D44-C44</f>
        <v>75000</v>
      </c>
      <c r="F44" s="5" t="s">
        <v>97</v>
      </c>
    </row>
    <row r="45" spans="1:6" x14ac:dyDescent="0.15">
      <c r="A45" s="7"/>
      <c r="B45" s="8" t="s">
        <v>65</v>
      </c>
      <c r="C45" s="3"/>
      <c r="D45" s="3">
        <v>2000</v>
      </c>
      <c r="E45" s="27">
        <f>D45-C45</f>
        <v>2000</v>
      </c>
      <c r="F45" s="4" t="s">
        <v>98</v>
      </c>
    </row>
    <row r="46" spans="1:6" x14ac:dyDescent="0.15">
      <c r="A46" s="36" t="s">
        <v>66</v>
      </c>
      <c r="B46" s="32"/>
      <c r="C46" s="3"/>
      <c r="D46" s="3"/>
      <c r="E46" s="27">
        <f>D46-C46</f>
        <v>0</v>
      </c>
      <c r="F46" s="4"/>
    </row>
    <row r="47" spans="1:6" x14ac:dyDescent="0.15">
      <c r="A47" s="35" t="s">
        <v>4</v>
      </c>
      <c r="B47" s="35"/>
      <c r="C47" s="3">
        <f>SUM(C44:C46)</f>
        <v>75000</v>
      </c>
      <c r="D47" s="3">
        <f>SUM(D44:D46)</f>
        <v>152000</v>
      </c>
      <c r="E47" s="27">
        <f>D47-C47</f>
        <v>77000</v>
      </c>
      <c r="F47" s="4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 t="s">
        <v>5</v>
      </c>
      <c r="B49" s="2"/>
      <c r="C49" s="2"/>
      <c r="D49" s="2"/>
      <c r="F49" s="2"/>
    </row>
    <row r="50" spans="1:6" x14ac:dyDescent="0.15">
      <c r="A50" s="35" t="s">
        <v>61</v>
      </c>
      <c r="B50" s="35"/>
      <c r="C50" s="9" t="s">
        <v>1</v>
      </c>
      <c r="D50" s="9" t="s">
        <v>2</v>
      </c>
      <c r="E50" s="9" t="s">
        <v>3</v>
      </c>
      <c r="F50" s="9" t="s">
        <v>8</v>
      </c>
    </row>
    <row r="51" spans="1:6" x14ac:dyDescent="0.15">
      <c r="A51" s="24">
        <v>1</v>
      </c>
      <c r="B51" s="25" t="s">
        <v>70</v>
      </c>
      <c r="C51" s="3">
        <v>10000</v>
      </c>
      <c r="D51" s="3">
        <v>10000</v>
      </c>
      <c r="E51" s="3">
        <f t="shared" ref="E51:E67" si="2">D51-C51</f>
        <v>0</v>
      </c>
      <c r="F51" s="4" t="s">
        <v>71</v>
      </c>
    </row>
    <row r="52" spans="1:6" x14ac:dyDescent="0.15">
      <c r="A52" s="24">
        <v>2</v>
      </c>
      <c r="B52" s="25" t="s">
        <v>9</v>
      </c>
      <c r="C52" s="3">
        <v>18000</v>
      </c>
      <c r="D52" s="3">
        <v>46000</v>
      </c>
      <c r="E52" s="3">
        <f t="shared" si="2"/>
        <v>28000</v>
      </c>
      <c r="F52" s="4" t="s">
        <v>72</v>
      </c>
    </row>
    <row r="53" spans="1:6" x14ac:dyDescent="0.15">
      <c r="A53" s="24">
        <v>3</v>
      </c>
      <c r="B53" s="25" t="s">
        <v>10</v>
      </c>
      <c r="C53" s="3"/>
      <c r="D53" s="3">
        <f>[2]現金出納帳!N45</f>
        <v>0</v>
      </c>
      <c r="E53" s="3">
        <f t="shared" si="2"/>
        <v>0</v>
      </c>
      <c r="F53" s="4" t="s">
        <v>73</v>
      </c>
    </row>
    <row r="54" spans="1:6" x14ac:dyDescent="0.15">
      <c r="A54" s="24">
        <v>4</v>
      </c>
      <c r="B54" s="25" t="s">
        <v>11</v>
      </c>
      <c r="C54" s="3"/>
      <c r="D54" s="3">
        <f>[2]現金出納帳!N47</f>
        <v>0</v>
      </c>
      <c r="E54" s="3">
        <f t="shared" si="2"/>
        <v>0</v>
      </c>
      <c r="F54" s="4" t="s">
        <v>74</v>
      </c>
    </row>
    <row r="55" spans="1:6" x14ac:dyDescent="0.15">
      <c r="A55" s="24">
        <v>5</v>
      </c>
      <c r="B55" s="25" t="s">
        <v>75</v>
      </c>
      <c r="C55" s="3">
        <v>15000</v>
      </c>
      <c r="D55" s="3">
        <v>35255</v>
      </c>
      <c r="E55" s="3">
        <f t="shared" si="2"/>
        <v>20255</v>
      </c>
      <c r="F55" s="4" t="s">
        <v>76</v>
      </c>
    </row>
    <row r="56" spans="1:6" x14ac:dyDescent="0.15">
      <c r="A56" s="24">
        <v>6</v>
      </c>
      <c r="B56" s="25" t="s">
        <v>77</v>
      </c>
      <c r="C56" s="3"/>
      <c r="D56" s="3">
        <f>[2]現金出納帳!N49</f>
        <v>0</v>
      </c>
      <c r="E56" s="3">
        <f t="shared" si="2"/>
        <v>0</v>
      </c>
      <c r="F56" s="4"/>
    </row>
    <row r="57" spans="1:6" x14ac:dyDescent="0.15">
      <c r="A57" s="24">
        <v>7</v>
      </c>
      <c r="B57" s="25" t="s">
        <v>78</v>
      </c>
      <c r="C57" s="3">
        <v>150</v>
      </c>
      <c r="D57" s="3">
        <v>130</v>
      </c>
      <c r="E57" s="3">
        <f t="shared" si="2"/>
        <v>-20</v>
      </c>
      <c r="F57" s="4" t="s">
        <v>79</v>
      </c>
    </row>
    <row r="58" spans="1:6" x14ac:dyDescent="0.15">
      <c r="A58" s="24">
        <v>8</v>
      </c>
      <c r="B58" s="25" t="s">
        <v>80</v>
      </c>
      <c r="C58" s="3"/>
      <c r="D58" s="3">
        <f>[2]現金出納帳!N52</f>
        <v>0</v>
      </c>
      <c r="E58" s="3">
        <f t="shared" si="2"/>
        <v>0</v>
      </c>
      <c r="F58" s="4" t="s">
        <v>81</v>
      </c>
    </row>
    <row r="59" spans="1:6" x14ac:dyDescent="0.15">
      <c r="A59" s="24">
        <v>9</v>
      </c>
      <c r="B59" s="25" t="s">
        <v>82</v>
      </c>
      <c r="C59" s="3">
        <v>2000</v>
      </c>
      <c r="D59" s="3">
        <v>2000</v>
      </c>
      <c r="E59" s="3">
        <f t="shared" si="2"/>
        <v>0</v>
      </c>
      <c r="F59" s="4" t="s">
        <v>99</v>
      </c>
    </row>
    <row r="60" spans="1:6" x14ac:dyDescent="0.15">
      <c r="A60" s="24">
        <v>10</v>
      </c>
      <c r="B60" s="25" t="s">
        <v>84</v>
      </c>
      <c r="C60" s="3">
        <v>20000</v>
      </c>
      <c r="D60" s="3">
        <v>39680</v>
      </c>
      <c r="E60" s="3">
        <f t="shared" si="2"/>
        <v>19680</v>
      </c>
      <c r="F60" s="4" t="s">
        <v>85</v>
      </c>
    </row>
    <row r="61" spans="1:6" x14ac:dyDescent="0.15">
      <c r="A61" s="24">
        <v>11</v>
      </c>
      <c r="B61" s="25" t="s">
        <v>86</v>
      </c>
      <c r="C61" s="3">
        <v>4000</v>
      </c>
      <c r="D61" s="3">
        <v>4560</v>
      </c>
      <c r="E61" s="3">
        <f t="shared" si="2"/>
        <v>560</v>
      </c>
      <c r="F61" s="4" t="s">
        <v>87</v>
      </c>
    </row>
    <row r="62" spans="1:6" x14ac:dyDescent="0.15">
      <c r="A62" s="24">
        <v>12</v>
      </c>
      <c r="B62" s="25" t="s">
        <v>88</v>
      </c>
      <c r="C62" s="3"/>
      <c r="D62" s="3"/>
      <c r="E62" s="3">
        <f t="shared" si="2"/>
        <v>0</v>
      </c>
      <c r="F62" s="4" t="s">
        <v>89</v>
      </c>
    </row>
    <row r="63" spans="1:6" x14ac:dyDescent="0.15">
      <c r="A63" s="24">
        <v>13</v>
      </c>
      <c r="B63" s="25" t="s">
        <v>90</v>
      </c>
      <c r="C63" s="3">
        <v>10000</v>
      </c>
      <c r="D63" s="3">
        <v>10000</v>
      </c>
      <c r="E63" s="3">
        <f t="shared" si="2"/>
        <v>0</v>
      </c>
      <c r="F63" s="4" t="s">
        <v>100</v>
      </c>
    </row>
    <row r="64" spans="1:6" x14ac:dyDescent="0.15">
      <c r="A64" s="24">
        <v>14</v>
      </c>
      <c r="B64" s="25" t="s">
        <v>92</v>
      </c>
      <c r="C64" s="3">
        <v>20000</v>
      </c>
      <c r="D64" s="3">
        <v>33800</v>
      </c>
      <c r="E64" s="3">
        <f t="shared" si="2"/>
        <v>13800</v>
      </c>
      <c r="F64" s="4" t="s">
        <v>93</v>
      </c>
    </row>
    <row r="65" spans="1:6" x14ac:dyDescent="0.15">
      <c r="A65" s="24">
        <v>15</v>
      </c>
      <c r="B65" s="25" t="s">
        <v>12</v>
      </c>
      <c r="C65" s="3"/>
      <c r="D65" s="3"/>
      <c r="E65" s="3">
        <f t="shared" si="2"/>
        <v>0</v>
      </c>
      <c r="F65" s="4" t="s">
        <v>94</v>
      </c>
    </row>
    <row r="66" spans="1:6" x14ac:dyDescent="0.15">
      <c r="A66" s="24">
        <v>16</v>
      </c>
      <c r="B66" s="25" t="s">
        <v>13</v>
      </c>
      <c r="C66" s="3">
        <v>850</v>
      </c>
      <c r="D66" s="3"/>
      <c r="E66" s="3">
        <f t="shared" si="2"/>
        <v>-850</v>
      </c>
      <c r="F66" s="4"/>
    </row>
    <row r="67" spans="1:6" x14ac:dyDescent="0.15">
      <c r="A67" s="35" t="s">
        <v>6</v>
      </c>
      <c r="B67" s="35"/>
      <c r="C67" s="3">
        <f>SUM(C51:C66)</f>
        <v>100000</v>
      </c>
      <c r="D67" s="3">
        <f>SUM(D51:D65)</f>
        <v>181425</v>
      </c>
      <c r="E67" s="3">
        <f t="shared" si="2"/>
        <v>81425</v>
      </c>
      <c r="F67" s="4"/>
    </row>
    <row r="68" spans="1:6" x14ac:dyDescent="0.15">
      <c r="A68" s="2"/>
      <c r="B68" s="2"/>
    </row>
    <row r="69" spans="1:6" x14ac:dyDescent="0.15">
      <c r="A69" s="2" t="s">
        <v>7</v>
      </c>
      <c r="B69" s="2"/>
      <c r="D69" s="28" t="s">
        <v>101</v>
      </c>
      <c r="F69" s="2" t="s">
        <v>102</v>
      </c>
    </row>
    <row r="70" spans="1:6" ht="14.25" x14ac:dyDescent="0.15">
      <c r="A70" s="22" t="s">
        <v>103</v>
      </c>
      <c r="B70" s="23"/>
      <c r="C70" s="23"/>
      <c r="D70" s="23"/>
      <c r="E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 t="s">
        <v>0</v>
      </c>
      <c r="B72" s="2"/>
      <c r="C72" s="2"/>
      <c r="D72" s="2"/>
      <c r="F72" s="2"/>
    </row>
    <row r="73" spans="1:6" x14ac:dyDescent="0.15">
      <c r="A73" s="35" t="s">
        <v>61</v>
      </c>
      <c r="B73" s="35"/>
      <c r="C73" s="9" t="s">
        <v>1</v>
      </c>
      <c r="D73" s="9" t="s">
        <v>2</v>
      </c>
      <c r="E73" s="9" t="s">
        <v>3</v>
      </c>
      <c r="F73" s="9" t="s">
        <v>8</v>
      </c>
    </row>
    <row r="74" spans="1:6" x14ac:dyDescent="0.15">
      <c r="A74" s="7" t="s">
        <v>62</v>
      </c>
      <c r="B74" s="26"/>
      <c r="C74" s="3">
        <v>330000</v>
      </c>
      <c r="D74" s="3">
        <v>220000</v>
      </c>
      <c r="E74" s="27">
        <f>D74-C74</f>
        <v>-110000</v>
      </c>
      <c r="F74" s="4"/>
    </row>
    <row r="75" spans="1:6" ht="24" x14ac:dyDescent="0.15">
      <c r="A75" s="7"/>
      <c r="B75" s="8" t="s">
        <v>63</v>
      </c>
      <c r="C75" s="3">
        <v>300000</v>
      </c>
      <c r="D75" s="3">
        <v>200000</v>
      </c>
      <c r="E75" s="27">
        <f>D75-C75</f>
        <v>-100000</v>
      </c>
      <c r="F75" s="5" t="s">
        <v>104</v>
      </c>
    </row>
    <row r="76" spans="1:6" x14ac:dyDescent="0.15">
      <c r="A76" s="7"/>
      <c r="B76" s="8" t="s">
        <v>65</v>
      </c>
      <c r="C76" s="3">
        <v>30000</v>
      </c>
      <c r="D76" s="3">
        <v>20000</v>
      </c>
      <c r="E76" s="27">
        <f>D76-C76</f>
        <v>-10000</v>
      </c>
      <c r="F76" s="4"/>
    </row>
    <row r="77" spans="1:6" x14ac:dyDescent="0.15">
      <c r="A77" s="36" t="s">
        <v>66</v>
      </c>
      <c r="B77" s="32"/>
      <c r="C77" s="3"/>
      <c r="D77" s="3"/>
      <c r="E77" s="27">
        <f>D77-C77</f>
        <v>0</v>
      </c>
      <c r="F77" s="4" t="s">
        <v>105</v>
      </c>
    </row>
    <row r="78" spans="1:6" x14ac:dyDescent="0.15">
      <c r="A78" s="35" t="s">
        <v>4</v>
      </c>
      <c r="B78" s="35"/>
      <c r="C78" s="3">
        <f>SUM(C75:C77)</f>
        <v>330000</v>
      </c>
      <c r="D78" s="3">
        <v>220000</v>
      </c>
      <c r="E78" s="27">
        <f>D78-C78</f>
        <v>-110000</v>
      </c>
      <c r="F78" s="4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 t="s">
        <v>5</v>
      </c>
      <c r="B80" s="2"/>
      <c r="C80" s="2"/>
      <c r="D80" s="2"/>
      <c r="E80" s="2"/>
      <c r="F80" s="2"/>
    </row>
    <row r="81" spans="1:6" x14ac:dyDescent="0.15">
      <c r="A81" s="35" t="s">
        <v>61</v>
      </c>
      <c r="B81" s="35"/>
      <c r="C81" s="9" t="s">
        <v>1</v>
      </c>
      <c r="D81" s="9" t="s">
        <v>2</v>
      </c>
      <c r="E81" s="9" t="s">
        <v>3</v>
      </c>
      <c r="F81" s="9" t="s">
        <v>8</v>
      </c>
    </row>
    <row r="82" spans="1:6" x14ac:dyDescent="0.15">
      <c r="A82" s="24">
        <v>1</v>
      </c>
      <c r="B82" s="25" t="s">
        <v>70</v>
      </c>
      <c r="C82" s="3">
        <v>10000</v>
      </c>
      <c r="D82" s="3">
        <v>10000</v>
      </c>
      <c r="E82" s="27">
        <f t="shared" ref="E82:E98" si="3">D82-C82</f>
        <v>0</v>
      </c>
      <c r="F82" s="4" t="s">
        <v>106</v>
      </c>
    </row>
    <row r="83" spans="1:6" x14ac:dyDescent="0.15">
      <c r="A83" s="24">
        <v>2</v>
      </c>
      <c r="B83" s="25" t="s">
        <v>9</v>
      </c>
      <c r="C83" s="3">
        <v>80000</v>
      </c>
      <c r="D83" s="3">
        <v>59000</v>
      </c>
      <c r="E83" s="27">
        <f t="shared" si="3"/>
        <v>-21000</v>
      </c>
      <c r="F83" s="4" t="s">
        <v>107</v>
      </c>
    </row>
    <row r="84" spans="1:6" x14ac:dyDescent="0.15">
      <c r="A84" s="24">
        <v>3</v>
      </c>
      <c r="B84" s="25" t="s">
        <v>10</v>
      </c>
      <c r="C84" s="3"/>
      <c r="D84" s="3"/>
      <c r="E84" s="27"/>
      <c r="F84" s="4"/>
    </row>
    <row r="85" spans="1:6" x14ac:dyDescent="0.15">
      <c r="A85" s="24">
        <v>4</v>
      </c>
      <c r="B85" s="25" t="s">
        <v>11</v>
      </c>
      <c r="C85" s="3"/>
      <c r="D85" s="3"/>
      <c r="E85" s="27">
        <f t="shared" si="3"/>
        <v>0</v>
      </c>
      <c r="F85" s="4"/>
    </row>
    <row r="86" spans="1:6" x14ac:dyDescent="0.15">
      <c r="A86" s="24">
        <v>5</v>
      </c>
      <c r="B86" s="25" t="s">
        <v>75</v>
      </c>
      <c r="C86" s="3">
        <v>60000</v>
      </c>
      <c r="D86" s="3">
        <v>41254</v>
      </c>
      <c r="E86" s="27">
        <f t="shared" si="3"/>
        <v>-18746</v>
      </c>
      <c r="F86" s="4" t="s">
        <v>76</v>
      </c>
    </row>
    <row r="87" spans="1:6" x14ac:dyDescent="0.15">
      <c r="A87" s="24">
        <v>6</v>
      </c>
      <c r="B87" s="25" t="s">
        <v>77</v>
      </c>
      <c r="C87" s="3"/>
      <c r="D87" s="3"/>
      <c r="E87" s="27">
        <f t="shared" si="3"/>
        <v>0</v>
      </c>
      <c r="F87" s="4"/>
    </row>
    <row r="88" spans="1:6" x14ac:dyDescent="0.15">
      <c r="A88" s="24">
        <v>7</v>
      </c>
      <c r="B88" s="25" t="s">
        <v>78</v>
      </c>
      <c r="C88" s="3">
        <v>200</v>
      </c>
      <c r="D88" s="3">
        <v>200</v>
      </c>
      <c r="E88" s="27">
        <f t="shared" si="3"/>
        <v>0</v>
      </c>
      <c r="F88" s="4" t="s">
        <v>79</v>
      </c>
    </row>
    <row r="89" spans="1:6" x14ac:dyDescent="0.15">
      <c r="A89" s="24">
        <v>8</v>
      </c>
      <c r="B89" s="25" t="s">
        <v>80</v>
      </c>
      <c r="C89" s="3"/>
      <c r="D89" s="3"/>
      <c r="E89" s="27">
        <f t="shared" si="3"/>
        <v>0</v>
      </c>
      <c r="F89" s="4" t="s">
        <v>108</v>
      </c>
    </row>
    <row r="90" spans="1:6" x14ac:dyDescent="0.15">
      <c r="A90" s="24">
        <v>9</v>
      </c>
      <c r="B90" s="25" t="s">
        <v>82</v>
      </c>
      <c r="C90" s="3">
        <v>30000</v>
      </c>
      <c r="D90" s="3">
        <v>8000</v>
      </c>
      <c r="E90" s="27">
        <f t="shared" si="3"/>
        <v>-22000</v>
      </c>
      <c r="F90" s="4" t="s">
        <v>109</v>
      </c>
    </row>
    <row r="91" spans="1:6" x14ac:dyDescent="0.15">
      <c r="A91" s="24">
        <v>10</v>
      </c>
      <c r="B91" s="25" t="s">
        <v>84</v>
      </c>
      <c r="C91" s="3">
        <v>60000</v>
      </c>
      <c r="D91" s="3">
        <v>57600</v>
      </c>
      <c r="E91" s="27">
        <f t="shared" si="3"/>
        <v>-2400</v>
      </c>
      <c r="F91" s="4" t="s">
        <v>108</v>
      </c>
    </row>
    <row r="92" spans="1:6" x14ac:dyDescent="0.15">
      <c r="A92" s="24">
        <v>11</v>
      </c>
      <c r="B92" s="25" t="s">
        <v>86</v>
      </c>
      <c r="C92" s="3"/>
      <c r="D92" s="3"/>
      <c r="E92" s="27">
        <f t="shared" si="3"/>
        <v>0</v>
      </c>
      <c r="F92" s="4" t="s">
        <v>110</v>
      </c>
    </row>
    <row r="93" spans="1:6" x14ac:dyDescent="0.15">
      <c r="A93" s="24">
        <v>12</v>
      </c>
      <c r="B93" s="25" t="s">
        <v>88</v>
      </c>
      <c r="C93" s="3"/>
      <c r="D93" s="3"/>
      <c r="E93" s="27">
        <f t="shared" si="3"/>
        <v>0</v>
      </c>
      <c r="F93" s="4"/>
    </row>
    <row r="94" spans="1:6" x14ac:dyDescent="0.15">
      <c r="A94" s="24">
        <v>13</v>
      </c>
      <c r="B94" s="25" t="s">
        <v>90</v>
      </c>
      <c r="C94" s="3">
        <v>20000</v>
      </c>
      <c r="D94" s="3">
        <v>20000</v>
      </c>
      <c r="E94" s="27">
        <f t="shared" si="3"/>
        <v>0</v>
      </c>
      <c r="F94" s="4" t="s">
        <v>111</v>
      </c>
    </row>
    <row r="95" spans="1:6" x14ac:dyDescent="0.15">
      <c r="A95" s="24">
        <v>14</v>
      </c>
      <c r="B95" s="25" t="s">
        <v>92</v>
      </c>
      <c r="C95" s="3">
        <v>65000</v>
      </c>
      <c r="D95" s="3">
        <v>68600</v>
      </c>
      <c r="E95" s="27">
        <f t="shared" si="3"/>
        <v>3600</v>
      </c>
      <c r="F95" s="4" t="s">
        <v>112</v>
      </c>
    </row>
    <row r="96" spans="1:6" x14ac:dyDescent="0.15">
      <c r="A96" s="24">
        <v>15</v>
      </c>
      <c r="B96" s="25" t="s">
        <v>12</v>
      </c>
      <c r="C96" s="3"/>
      <c r="D96" s="3">
        <v>4000</v>
      </c>
      <c r="E96" s="27">
        <f t="shared" si="3"/>
        <v>4000</v>
      </c>
      <c r="F96" s="4"/>
    </row>
    <row r="97" spans="1:6" x14ac:dyDescent="0.15">
      <c r="A97" s="24">
        <v>16</v>
      </c>
      <c r="B97" s="25" t="s">
        <v>13</v>
      </c>
      <c r="C97" s="3">
        <v>4800</v>
      </c>
      <c r="D97" s="3"/>
      <c r="E97" s="27"/>
      <c r="F97" s="4"/>
    </row>
    <row r="98" spans="1:6" x14ac:dyDescent="0.15">
      <c r="A98" s="35" t="s">
        <v>6</v>
      </c>
      <c r="B98" s="35"/>
      <c r="C98" s="3">
        <f>SUM(C82:C97)</f>
        <v>330000</v>
      </c>
      <c r="D98" s="3">
        <f>SUM(D82:D96)</f>
        <v>268654</v>
      </c>
      <c r="E98" s="27">
        <f t="shared" si="3"/>
        <v>-61346</v>
      </c>
      <c r="F98" s="4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 t="s">
        <v>7</v>
      </c>
      <c r="B100" s="2"/>
      <c r="C100" s="2"/>
      <c r="D100" s="6">
        <f>D78-D98</f>
        <v>-48654</v>
      </c>
      <c r="E100" s="2"/>
      <c r="F100" s="1" t="s">
        <v>113</v>
      </c>
    </row>
    <row r="103" spans="1:6" ht="14.25" x14ac:dyDescent="0.15">
      <c r="A103" s="22" t="s">
        <v>114</v>
      </c>
      <c r="B103" s="23"/>
      <c r="C103" s="23"/>
      <c r="D103" s="23"/>
      <c r="E103" s="23"/>
    </row>
    <row r="104" spans="1:6" x14ac:dyDescent="0.15">
      <c r="A104" s="2"/>
      <c r="B104" s="2"/>
      <c r="C104" s="2"/>
      <c r="D104" s="2"/>
      <c r="E104" s="2" t="s">
        <v>115</v>
      </c>
      <c r="F104" s="2"/>
    </row>
    <row r="105" spans="1:6" x14ac:dyDescent="0.15">
      <c r="A105" s="2" t="s">
        <v>0</v>
      </c>
      <c r="B105" s="2"/>
      <c r="C105" s="2"/>
      <c r="D105" s="2"/>
      <c r="E105" s="2"/>
      <c r="F105" s="2"/>
    </row>
    <row r="106" spans="1:6" x14ac:dyDescent="0.15">
      <c r="A106" s="35" t="s">
        <v>61</v>
      </c>
      <c r="B106" s="35"/>
      <c r="C106" s="9" t="s">
        <v>1</v>
      </c>
      <c r="D106" s="9" t="s">
        <v>2</v>
      </c>
      <c r="E106" s="9" t="s">
        <v>3</v>
      </c>
      <c r="F106" s="9" t="s">
        <v>8</v>
      </c>
    </row>
    <row r="107" spans="1:6" x14ac:dyDescent="0.15">
      <c r="A107" s="7" t="s">
        <v>62</v>
      </c>
      <c r="B107" s="2"/>
      <c r="C107" s="3">
        <f>SUM(C108:C109)</f>
        <v>2820000</v>
      </c>
      <c r="D107" s="3">
        <f>SUM(D108:D109)</f>
        <v>2589000</v>
      </c>
      <c r="E107" s="3">
        <f>D107-C107</f>
        <v>-231000</v>
      </c>
      <c r="F107" s="4"/>
    </row>
    <row r="108" spans="1:6" ht="48" x14ac:dyDescent="0.15">
      <c r="A108" s="7"/>
      <c r="B108" s="20" t="s">
        <v>63</v>
      </c>
      <c r="C108" s="3">
        <v>2820000</v>
      </c>
      <c r="D108" s="3">
        <v>2580000</v>
      </c>
      <c r="E108" s="3">
        <f t="shared" ref="E108:E114" si="4">D108-C108</f>
        <v>-240000</v>
      </c>
      <c r="F108" s="5" t="s">
        <v>116</v>
      </c>
    </row>
    <row r="109" spans="1:6" x14ac:dyDescent="0.15">
      <c r="A109" s="7"/>
      <c r="B109" s="20" t="s">
        <v>65</v>
      </c>
      <c r="C109" s="3"/>
      <c r="D109" s="3">
        <v>9000</v>
      </c>
      <c r="E109" s="3">
        <f t="shared" si="4"/>
        <v>9000</v>
      </c>
      <c r="F109" s="4" t="s">
        <v>117</v>
      </c>
    </row>
    <row r="110" spans="1:6" x14ac:dyDescent="0.15">
      <c r="A110" s="36" t="s">
        <v>66</v>
      </c>
      <c r="B110" s="32"/>
      <c r="C110" s="3">
        <f>SUM(C111:C113)</f>
        <v>100000</v>
      </c>
      <c r="D110" s="3">
        <f>SUM(D111:D113)</f>
        <v>0</v>
      </c>
      <c r="E110" s="3">
        <f t="shared" si="4"/>
        <v>-100000</v>
      </c>
      <c r="F110" s="4"/>
    </row>
    <row r="111" spans="1:6" x14ac:dyDescent="0.15">
      <c r="A111" s="21"/>
      <c r="B111" s="8" t="s">
        <v>67</v>
      </c>
      <c r="C111" s="3"/>
      <c r="D111" s="3"/>
      <c r="E111" s="3">
        <f t="shared" si="4"/>
        <v>0</v>
      </c>
      <c r="F111" s="4"/>
    </row>
    <row r="112" spans="1:6" x14ac:dyDescent="0.15">
      <c r="A112" s="21"/>
      <c r="B112" s="8" t="s">
        <v>68</v>
      </c>
      <c r="C112" s="3">
        <v>100000</v>
      </c>
      <c r="D112" s="3"/>
      <c r="E112" s="3">
        <f t="shared" si="4"/>
        <v>-100000</v>
      </c>
      <c r="F112" s="4" t="s">
        <v>118</v>
      </c>
    </row>
    <row r="113" spans="1:6" x14ac:dyDescent="0.15">
      <c r="A113" s="21"/>
      <c r="B113" s="8" t="s">
        <v>69</v>
      </c>
      <c r="C113" s="3"/>
      <c r="D113" s="3"/>
      <c r="E113" s="3">
        <f t="shared" si="4"/>
        <v>0</v>
      </c>
      <c r="F113" s="4"/>
    </row>
    <row r="114" spans="1:6" x14ac:dyDescent="0.15">
      <c r="A114" s="35" t="s">
        <v>4</v>
      </c>
      <c r="B114" s="35"/>
      <c r="C114" s="3">
        <f>SUM(C108:C110)</f>
        <v>2920000</v>
      </c>
      <c r="D114" s="3">
        <f>SUM(D108:D110)</f>
        <v>2589000</v>
      </c>
      <c r="E114" s="3">
        <f t="shared" si="4"/>
        <v>-331000</v>
      </c>
      <c r="F114" s="4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 t="s">
        <v>5</v>
      </c>
      <c r="B116" s="2"/>
      <c r="C116" s="2"/>
      <c r="D116" s="2"/>
      <c r="E116" s="2"/>
      <c r="F116" s="2"/>
    </row>
    <row r="117" spans="1:6" x14ac:dyDescent="0.15">
      <c r="A117" s="35" t="s">
        <v>61</v>
      </c>
      <c r="B117" s="35"/>
      <c r="C117" s="9" t="s">
        <v>1</v>
      </c>
      <c r="D117" s="9" t="s">
        <v>2</v>
      </c>
      <c r="E117" s="9" t="s">
        <v>3</v>
      </c>
      <c r="F117" s="9" t="s">
        <v>8</v>
      </c>
    </row>
    <row r="118" spans="1:6" x14ac:dyDescent="0.15">
      <c r="A118" s="24">
        <v>1</v>
      </c>
      <c r="B118" s="25" t="s">
        <v>70</v>
      </c>
      <c r="C118" s="3">
        <v>15000</v>
      </c>
      <c r="D118" s="3">
        <v>30000</v>
      </c>
      <c r="E118" s="3">
        <f t="shared" ref="E118:E134" si="5">D118-C118</f>
        <v>15000</v>
      </c>
      <c r="F118" s="4" t="s">
        <v>119</v>
      </c>
    </row>
    <row r="119" spans="1:6" x14ac:dyDescent="0.15">
      <c r="A119" s="24">
        <v>2</v>
      </c>
      <c r="B119" s="25" t="s">
        <v>9</v>
      </c>
      <c r="C119" s="3">
        <v>880000</v>
      </c>
      <c r="D119" s="3">
        <v>900140</v>
      </c>
      <c r="E119" s="3">
        <f t="shared" si="5"/>
        <v>20140</v>
      </c>
      <c r="F119" s="4" t="s">
        <v>72</v>
      </c>
    </row>
    <row r="120" spans="1:6" x14ac:dyDescent="0.15">
      <c r="A120" s="24">
        <v>3</v>
      </c>
      <c r="B120" s="25" t="s">
        <v>10</v>
      </c>
      <c r="C120" s="3"/>
      <c r="D120" s="3">
        <f>[3]現金出納帳!M174</f>
        <v>0</v>
      </c>
      <c r="E120" s="3">
        <f t="shared" si="5"/>
        <v>0</v>
      </c>
      <c r="F120" s="4" t="s">
        <v>73</v>
      </c>
    </row>
    <row r="121" spans="1:6" x14ac:dyDescent="0.15">
      <c r="A121" s="24">
        <v>4</v>
      </c>
      <c r="B121" s="25" t="s">
        <v>11</v>
      </c>
      <c r="C121" s="3"/>
      <c r="D121" s="3">
        <f>[3]現金出納帳!M176</f>
        <v>0</v>
      </c>
      <c r="E121" s="3">
        <f t="shared" si="5"/>
        <v>0</v>
      </c>
      <c r="F121" s="4" t="s">
        <v>74</v>
      </c>
    </row>
    <row r="122" spans="1:6" x14ac:dyDescent="0.15">
      <c r="A122" s="24">
        <v>5</v>
      </c>
      <c r="B122" s="25" t="s">
        <v>75</v>
      </c>
      <c r="C122" s="3">
        <v>210000</v>
      </c>
      <c r="D122" s="3">
        <v>287253</v>
      </c>
      <c r="E122" s="3">
        <f t="shared" si="5"/>
        <v>77253</v>
      </c>
      <c r="F122" s="4" t="s">
        <v>76</v>
      </c>
    </row>
    <row r="123" spans="1:6" x14ac:dyDescent="0.15">
      <c r="A123" s="24">
        <v>6</v>
      </c>
      <c r="B123" s="25" t="s">
        <v>77</v>
      </c>
      <c r="C123" s="3"/>
      <c r="D123" s="3"/>
      <c r="E123" s="3">
        <f t="shared" si="5"/>
        <v>0</v>
      </c>
      <c r="F123" s="4" t="s">
        <v>120</v>
      </c>
    </row>
    <row r="124" spans="1:6" x14ac:dyDescent="0.15">
      <c r="A124" s="24">
        <v>7</v>
      </c>
      <c r="B124" s="25" t="s">
        <v>78</v>
      </c>
      <c r="C124" s="3">
        <v>900</v>
      </c>
      <c r="D124" s="3"/>
      <c r="E124" s="3">
        <f t="shared" si="5"/>
        <v>-900</v>
      </c>
      <c r="F124" s="4" t="s">
        <v>79</v>
      </c>
    </row>
    <row r="125" spans="1:6" x14ac:dyDescent="0.15">
      <c r="A125" s="24">
        <v>8</v>
      </c>
      <c r="B125" s="25" t="s">
        <v>80</v>
      </c>
      <c r="C125" s="3">
        <v>25000</v>
      </c>
      <c r="D125" s="3">
        <f>[3]現金出納帳!M181</f>
        <v>0</v>
      </c>
      <c r="E125" s="3">
        <f t="shared" si="5"/>
        <v>-25000</v>
      </c>
      <c r="F125" s="4" t="s">
        <v>81</v>
      </c>
    </row>
    <row r="126" spans="1:6" x14ac:dyDescent="0.15">
      <c r="A126" s="24">
        <v>9</v>
      </c>
      <c r="B126" s="25" t="s">
        <v>82</v>
      </c>
      <c r="C126" s="3"/>
      <c r="D126" s="3">
        <v>2000</v>
      </c>
      <c r="E126" s="3">
        <f t="shared" si="5"/>
        <v>2000</v>
      </c>
      <c r="F126" s="4" t="s">
        <v>99</v>
      </c>
    </row>
    <row r="127" spans="1:6" x14ac:dyDescent="0.15">
      <c r="A127" s="24">
        <v>10</v>
      </c>
      <c r="B127" s="25" t="s">
        <v>84</v>
      </c>
      <c r="C127" s="3">
        <v>470000</v>
      </c>
      <c r="D127" s="3">
        <v>461360</v>
      </c>
      <c r="E127" s="3">
        <f t="shared" si="5"/>
        <v>-8640</v>
      </c>
      <c r="F127" s="4" t="s">
        <v>85</v>
      </c>
    </row>
    <row r="128" spans="1:6" x14ac:dyDescent="0.15">
      <c r="A128" s="24">
        <v>11</v>
      </c>
      <c r="B128" s="25" t="s">
        <v>86</v>
      </c>
      <c r="C128" s="3">
        <v>30000</v>
      </c>
      <c r="D128" s="3">
        <v>19740</v>
      </c>
      <c r="E128" s="3">
        <f t="shared" si="5"/>
        <v>-10260</v>
      </c>
      <c r="F128" s="4" t="s">
        <v>87</v>
      </c>
    </row>
    <row r="129" spans="1:6" x14ac:dyDescent="0.15">
      <c r="A129" s="24">
        <v>12</v>
      </c>
      <c r="B129" s="25" t="s">
        <v>88</v>
      </c>
      <c r="C129" s="3"/>
      <c r="D129" s="3">
        <f>[3]現金出納帳!M187</f>
        <v>0</v>
      </c>
      <c r="E129" s="3">
        <f t="shared" si="5"/>
        <v>0</v>
      </c>
      <c r="F129" s="4" t="s">
        <v>89</v>
      </c>
    </row>
    <row r="130" spans="1:6" ht="24" x14ac:dyDescent="0.15">
      <c r="A130" s="24">
        <v>13</v>
      </c>
      <c r="B130" s="25" t="s">
        <v>90</v>
      </c>
      <c r="C130" s="3">
        <v>320000</v>
      </c>
      <c r="D130" s="3">
        <v>20000</v>
      </c>
      <c r="E130" s="3">
        <f t="shared" si="5"/>
        <v>-300000</v>
      </c>
      <c r="F130" s="5" t="s">
        <v>121</v>
      </c>
    </row>
    <row r="131" spans="1:6" x14ac:dyDescent="0.15">
      <c r="A131" s="24">
        <v>14</v>
      </c>
      <c r="B131" s="25" t="s">
        <v>92</v>
      </c>
      <c r="C131" s="3">
        <v>410000</v>
      </c>
      <c r="D131" s="3">
        <v>401350</v>
      </c>
      <c r="E131" s="3">
        <f t="shared" si="5"/>
        <v>-8650</v>
      </c>
      <c r="F131" s="4" t="s">
        <v>93</v>
      </c>
    </row>
    <row r="132" spans="1:6" x14ac:dyDescent="0.15">
      <c r="A132" s="24">
        <v>15</v>
      </c>
      <c r="B132" s="25" t="s">
        <v>12</v>
      </c>
      <c r="C132" s="3"/>
      <c r="D132" s="3">
        <v>467000</v>
      </c>
      <c r="E132" s="3">
        <f t="shared" si="5"/>
        <v>467000</v>
      </c>
      <c r="F132" s="4" t="s">
        <v>122</v>
      </c>
    </row>
    <row r="133" spans="1:6" x14ac:dyDescent="0.15">
      <c r="A133" s="24">
        <v>16</v>
      </c>
      <c r="B133" s="25" t="s">
        <v>13</v>
      </c>
      <c r="C133" s="3">
        <v>485000</v>
      </c>
      <c r="D133" s="3">
        <f>[3]現金出納帳!M193</f>
        <v>0</v>
      </c>
      <c r="E133" s="3">
        <f t="shared" si="5"/>
        <v>-485000</v>
      </c>
      <c r="F133" s="4"/>
    </row>
    <row r="134" spans="1:6" x14ac:dyDescent="0.15">
      <c r="A134" s="35" t="s">
        <v>6</v>
      </c>
      <c r="B134" s="35"/>
      <c r="C134" s="3">
        <f>SUM(C118:C133)</f>
        <v>2845900</v>
      </c>
      <c r="D134" s="3">
        <f>SUM(D118:D132)</f>
        <v>2588843</v>
      </c>
      <c r="E134" s="3">
        <f t="shared" si="5"/>
        <v>-257057</v>
      </c>
      <c r="F134" s="4"/>
    </row>
    <row r="135" spans="1:6" x14ac:dyDescent="0.15">
      <c r="A135" s="2"/>
      <c r="B135" s="2"/>
      <c r="C135" s="2"/>
      <c r="D135" s="2"/>
      <c r="E135" s="2"/>
      <c r="F135" s="2"/>
    </row>
    <row r="136" spans="1:6" x14ac:dyDescent="0.15">
      <c r="A136" s="2" t="s">
        <v>7</v>
      </c>
      <c r="B136" s="2"/>
      <c r="C136" s="2"/>
      <c r="D136" s="6">
        <f>D114-D134</f>
        <v>157</v>
      </c>
      <c r="E136" s="2"/>
      <c r="F136" s="1" t="s">
        <v>113</v>
      </c>
    </row>
  </sheetData>
  <mergeCells count="21">
    <mergeCell ref="A114:B114"/>
    <mergeCell ref="A117:B117"/>
    <mergeCell ref="A134:B134"/>
    <mergeCell ref="A77:B77"/>
    <mergeCell ref="A78:B78"/>
    <mergeCell ref="A81:B81"/>
    <mergeCell ref="A98:B98"/>
    <mergeCell ref="A106:B106"/>
    <mergeCell ref="A110:B110"/>
    <mergeCell ref="A73:B73"/>
    <mergeCell ref="A1:F1"/>
    <mergeCell ref="A6:B6"/>
    <mergeCell ref="A10:B10"/>
    <mergeCell ref="A14:B14"/>
    <mergeCell ref="A17:B17"/>
    <mergeCell ref="A34:B34"/>
    <mergeCell ref="A42:B42"/>
    <mergeCell ref="A46:B46"/>
    <mergeCell ref="A47:B47"/>
    <mergeCell ref="A50:B50"/>
    <mergeCell ref="A67:B6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連盟</vt:lpstr>
      <vt:lpstr>各大会</vt:lpstr>
      <vt:lpstr>連盟!Print_Area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2022-12-13T07:49:30Z</cp:lastPrinted>
  <dcterms:created xsi:type="dcterms:W3CDTF">2019-01-28T01:50:48Z</dcterms:created>
  <dcterms:modified xsi:type="dcterms:W3CDTF">2022-12-13T07:49:45Z</dcterms:modified>
</cp:coreProperties>
</file>